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sivasiriyangkool\AppData\Local\Microsoft\Windows\INetCache\Content.Outlook\NDKVP4BR\"/>
    </mc:Choice>
  </mc:AlternateContent>
  <xr:revisionPtr revIDLastSave="0" documentId="13_ncr:1_{911AEAA8-86E6-4FA7-9BEF-CDC0AD4C1C60}" xr6:coauthVersionLast="47" xr6:coauthVersionMax="47" xr10:uidLastSave="{00000000-0000-0000-0000-000000000000}"/>
  <bookViews>
    <workbookView xWindow="28692" yWindow="-108" windowWidth="24216" windowHeight="13116" tabRatio="676" activeTab="2" xr2:uid="{00000000-000D-0000-FFFF-FFFF00000000}"/>
  </bookViews>
  <sheets>
    <sheet name="FS-3-4" sheetId="30" r:id="rId1"/>
    <sheet name="PL 5-6" sheetId="2" r:id="rId2"/>
    <sheet name="งบเปลี่ยนแปลง-7" sheetId="23" r:id="rId3"/>
    <sheet name="งบเปลี่ยนแปลง-8" sheetId="24" r:id="rId4"/>
    <sheet name="CF-9-10" sheetId="29" r:id="rId5"/>
  </sheets>
  <definedNames>
    <definedName name="_xlnm.Print_Area" localSheetId="4">'CF-9-10'!$A$1:$H$62</definedName>
    <definedName name="_xlnm.Print_Area" localSheetId="0">'FS-3-4'!$A$1:$J$66</definedName>
    <definedName name="_xlnm.Print_Area" localSheetId="1">'PL 5-6'!$A$1:$J$59</definedName>
    <definedName name="_xlnm.Print_Area" localSheetId="2">'งบเปลี่ยนแปลง-7'!$A$1:$U$28</definedName>
    <definedName name="_xlnm.Print_Area" localSheetId="3">'งบเปลี่ยนแปลง-8'!$A$1:$P$27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24" l="1"/>
  <c r="B42" i="29" l="1"/>
  <c r="H42" i="29"/>
  <c r="D42" i="29"/>
  <c r="F42" i="29"/>
  <c r="N13" i="24"/>
  <c r="N21" i="24"/>
  <c r="J47" i="30"/>
  <c r="O16" i="23" l="1"/>
  <c r="H21" i="24" l="1"/>
  <c r="P21" i="24" s="1"/>
  <c r="P13" i="24"/>
  <c r="N15" i="24"/>
  <c r="N23" i="24"/>
  <c r="L17" i="24"/>
  <c r="L18" i="24" s="1"/>
  <c r="B17" i="24"/>
  <c r="B18" i="24" s="1"/>
  <c r="D17" i="24"/>
  <c r="F17" i="24"/>
  <c r="F18" i="24" s="1"/>
  <c r="D18" i="24"/>
  <c r="E17" i="23"/>
  <c r="G17" i="23"/>
  <c r="G18" i="23" s="1"/>
  <c r="K17" i="23"/>
  <c r="O17" i="23"/>
  <c r="O18" i="23" s="1"/>
  <c r="Q17" i="23"/>
  <c r="Q18" i="23" s="1"/>
  <c r="C17" i="23"/>
  <c r="C18" i="23" s="1"/>
  <c r="S21" i="23"/>
  <c r="U21" i="23" s="1"/>
  <c r="S15" i="23"/>
  <c r="S13" i="23"/>
  <c r="U13" i="23" s="1"/>
  <c r="E18" i="23"/>
  <c r="K18" i="23"/>
  <c r="H47" i="30" l="1"/>
  <c r="D47" i="30"/>
  <c r="F47" i="30"/>
  <c r="H24" i="30" l="1"/>
  <c r="H56" i="29" l="1"/>
  <c r="D56" i="29"/>
  <c r="F25" i="24"/>
  <c r="F26" i="24" s="1"/>
  <c r="D25" i="24"/>
  <c r="D26" i="24" s="1"/>
  <c r="B25" i="24"/>
  <c r="B26" i="24" s="1"/>
  <c r="Q25" i="23"/>
  <c r="Q26" i="23" s="1"/>
  <c r="O25" i="23"/>
  <c r="O26" i="23" s="1"/>
  <c r="G25" i="23"/>
  <c r="G26" i="23" s="1"/>
  <c r="E25" i="23"/>
  <c r="E26" i="23" s="1"/>
  <c r="C25" i="23"/>
  <c r="C26" i="23" s="1"/>
  <c r="S23" i="23"/>
  <c r="L25" i="24" l="1"/>
  <c r="L26" i="24" s="1"/>
  <c r="J56" i="2"/>
  <c r="J48" i="2"/>
  <c r="J22" i="2"/>
  <c r="J16" i="2"/>
  <c r="F56" i="2"/>
  <c r="F48" i="2"/>
  <c r="F22" i="2"/>
  <c r="F16" i="2"/>
  <c r="J63" i="30"/>
  <c r="J41" i="30"/>
  <c r="J24" i="30"/>
  <c r="J15" i="30"/>
  <c r="F63" i="30"/>
  <c r="F41" i="30"/>
  <c r="F24" i="30"/>
  <c r="H63" i="30"/>
  <c r="D63" i="30"/>
  <c r="H41" i="30"/>
  <c r="D41" i="30"/>
  <c r="D24" i="30"/>
  <c r="H15" i="30"/>
  <c r="H26" i="30" s="1"/>
  <c r="F57" i="2" l="1"/>
  <c r="M16" i="23"/>
  <c r="J57" i="2"/>
  <c r="J16" i="24" s="1"/>
  <c r="J24" i="2"/>
  <c r="J27" i="2" s="1"/>
  <c r="J29" i="2" s="1"/>
  <c r="H15" i="24" s="1"/>
  <c r="F24" i="2"/>
  <c r="F27" i="2" s="1"/>
  <c r="F29" i="2" s="1"/>
  <c r="I15" i="23" s="1"/>
  <c r="J26" i="30"/>
  <c r="J49" i="30"/>
  <c r="J65" i="30" s="1"/>
  <c r="F15" i="30"/>
  <c r="F26" i="30" s="1"/>
  <c r="F49" i="30"/>
  <c r="F65" i="30" s="1"/>
  <c r="D15" i="30"/>
  <c r="D26" i="30" s="1"/>
  <c r="D49" i="30"/>
  <c r="D65" i="30" s="1"/>
  <c r="H49" i="30"/>
  <c r="H65" i="30" s="1"/>
  <c r="H68" i="30" s="1"/>
  <c r="D68" i="30" l="1"/>
  <c r="S16" i="23"/>
  <c r="M17" i="23"/>
  <c r="M18" i="23" s="1"/>
  <c r="I17" i="23"/>
  <c r="I18" i="23" s="1"/>
  <c r="U15" i="23"/>
  <c r="P15" i="24"/>
  <c r="H17" i="24"/>
  <c r="H18" i="24" s="1"/>
  <c r="N16" i="24"/>
  <c r="J17" i="24"/>
  <c r="J18" i="24" s="1"/>
  <c r="J43" i="2"/>
  <c r="J58" i="2" s="1"/>
  <c r="H11" i="29"/>
  <c r="H23" i="29" s="1"/>
  <c r="H32" i="29" s="1"/>
  <c r="H58" i="29" s="1"/>
  <c r="H60" i="29" s="1"/>
  <c r="F43" i="2"/>
  <c r="F58" i="2" s="1"/>
  <c r="D11" i="29"/>
  <c r="D23" i="29" s="1"/>
  <c r="D32" i="29" s="1"/>
  <c r="D58" i="29" s="1"/>
  <c r="D60" i="29" s="1"/>
  <c r="F56" i="29"/>
  <c r="B56" i="29"/>
  <c r="D56" i="2"/>
  <c r="D48" i="2"/>
  <c r="H56" i="2"/>
  <c r="K25" i="23" s="1"/>
  <c r="K26" i="23" s="1"/>
  <c r="H48" i="2"/>
  <c r="H22" i="2"/>
  <c r="D22" i="2"/>
  <c r="H16" i="2"/>
  <c r="G58" i="29"/>
  <c r="C58" i="29"/>
  <c r="D16" i="2"/>
  <c r="P16" i="24" l="1"/>
  <c r="P17" i="24" s="1"/>
  <c r="P18" i="24" s="1"/>
  <c r="N17" i="24"/>
  <c r="N18" i="24" s="1"/>
  <c r="S17" i="23"/>
  <c r="S18" i="23" s="1"/>
  <c r="U16" i="23"/>
  <c r="U17" i="23" s="1"/>
  <c r="U18" i="23" s="1"/>
  <c r="H24" i="2"/>
  <c r="H27" i="2" s="1"/>
  <c r="H29" i="2" s="1"/>
  <c r="D24" i="2"/>
  <c r="D27" i="2" s="1"/>
  <c r="D29" i="2" s="1"/>
  <c r="U24" i="23"/>
  <c r="S24" i="23"/>
  <c r="S25" i="23" s="1"/>
  <c r="S26" i="23" s="1"/>
  <c r="Z22" i="23" s="1"/>
  <c r="M25" i="23"/>
  <c r="M26" i="23" s="1"/>
  <c r="D57" i="2"/>
  <c r="H57" i="2"/>
  <c r="F11" i="29" l="1"/>
  <c r="F23" i="29" s="1"/>
  <c r="F32" i="29" s="1"/>
  <c r="F58" i="29" s="1"/>
  <c r="F60" i="29" s="1"/>
  <c r="H43" i="2"/>
  <c r="H58" i="2" s="1"/>
  <c r="J25" i="24"/>
  <c r="J26" i="24" s="1"/>
  <c r="N25" i="24"/>
  <c r="N26" i="24" s="1"/>
  <c r="P24" i="24"/>
  <c r="U23" i="23"/>
  <c r="U25" i="23" s="1"/>
  <c r="U26" i="23" s="1"/>
  <c r="Z21" i="23" s="1"/>
  <c r="B11" i="29"/>
  <c r="B23" i="29" s="1"/>
  <c r="B32" i="29" s="1"/>
  <c r="B58" i="29" s="1"/>
  <c r="B60" i="29" s="1"/>
  <c r="D43" i="2"/>
  <c r="D58" i="2" s="1"/>
  <c r="I25" i="23" l="1"/>
  <c r="I26" i="23" s="1"/>
  <c r="Z23" i="23" s="1"/>
  <c r="P23" i="24"/>
  <c r="P25" i="24" s="1"/>
  <c r="P26" i="24" s="1"/>
  <c r="H25" i="24"/>
  <c r="H26" i="24" s="1"/>
</calcChain>
</file>

<file path=xl/sharedStrings.xml><?xml version="1.0" encoding="utf-8"?>
<sst xmlns="http://schemas.openxmlformats.org/spreadsheetml/2006/main" count="268" uniqueCount="158">
  <si>
    <t>บริษัท ไทยเรยอน จำกัด (มหาชน)</t>
  </si>
  <si>
    <t>งบแสดงฐานะการเงิน</t>
  </si>
  <si>
    <t>งบการเงินที่แสดง</t>
  </si>
  <si>
    <t>เงินลงทุนตามวิธีส่วนได้เสีย</t>
  </si>
  <si>
    <t>งบการเงินเฉพาะกิจการ</t>
  </si>
  <si>
    <t>30 มิถุนายน</t>
  </si>
  <si>
    <t>31 มีนาคม</t>
  </si>
  <si>
    <t>สินทรัพย์</t>
  </si>
  <si>
    <t>หมายเหตุ</t>
  </si>
  <si>
    <t>(พันบาท)</t>
  </si>
  <si>
    <t>สินทรัพย์หมุนเวียน</t>
  </si>
  <si>
    <t>เงินสดและรายการเทียบเท่าเงินสด</t>
  </si>
  <si>
    <t xml:space="preserve">สินทรัพย์ทางการเงินหมุนเวียน </t>
  </si>
  <si>
    <t>ลูกหนี้การค้าและลูกหนี้หมุนเวียนอื่น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</si>
  <si>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</si>
  <si>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</si>
  <si>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</si>
  <si>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</si>
  <si>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</si>
  <si>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เงินลงทุนในบริษัทร่วม</t>
  </si>
  <si>
    <t>เงินลงทุนในการร่วมค้า</t>
  </si>
  <si>
    <t>ที่ดิน อาคารและอุปกรณ์</t>
  </si>
  <si>
    <t>สินทรัพย์สิทธิการใช้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</si>
  <si>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</si>
  <si>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</si>
  <si>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</si>
  <si>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</si>
  <si>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</si>
  <si>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</si>
  <si>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เงินกู้ยืมระยะสั้นจากสถาบันการเงิน</t>
  </si>
  <si>
    <t>ส่วนของหนี้สินตามสัญญาเช่าที่ถึงกำหนดชำระภายในหนึ่งปี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</si>
  <si>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</si>
  <si>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</si>
  <si>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</si>
  <si>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</si>
  <si>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</si>
  <si>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หนี้สินตามสัญญาเช่า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</si>
  <si>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</si>
  <si>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</si>
  <si>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</si>
  <si>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</si>
  <si>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</si>
  <si>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>(หุ้นสามัญจำนวน 201,600,000 หุ้น มูลค่า 1 บาทต่อหุ้น)</t>
  </si>
  <si>
    <t xml:space="preserve">   ทุนที่ออกและชำระแล้ว</t>
  </si>
  <si>
    <t xml:space="preserve">กำไรสะสม  </t>
  </si>
  <si>
    <t xml:space="preserve">   จัดสรรแล้ว</t>
  </si>
  <si>
    <t xml:space="preserve">      ทุนสำรองตามกฎหมาย</t>
  </si>
  <si>
    <t xml:space="preserve">      ทุนสำรองทั่วไป</t>
  </si>
  <si>
    <t xml:space="preserve">   ยังไม่ได้จัดสรร</t>
  </si>
  <si>
    <t>องค์ประกอบอื่นของส่วนของผู้ถือหุ้น</t>
  </si>
  <si>
    <t xml:space="preserve">รวมส่วนของผู้ถือหุ้น  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</si>
  <si>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</si>
  <si>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</si>
  <si>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</si>
  <si>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 xml:space="preserve"> วันที่ 30 มิถุนายน</t>
  </si>
  <si>
    <t xml:space="preserve">รายได้ </t>
  </si>
  <si>
    <t>รายได้จากการขาย</t>
  </si>
  <si>
    <t>2, 6</t>
  </si>
  <si>
    <t>รายได้ดอกเบี้ย</t>
  </si>
  <si>
    <t>กำไรจากอัตราแลกเปลี่ยน</t>
  </si>
  <si>
    <t>เงินปันผลรับ</t>
  </si>
  <si>
    <t>รายได้อื่น</t>
  </si>
  <si>
    <t>รวมรายได้</t>
  </si>
  <si>
    <t xml:space="preserve">ค่าใช้จ่าย </t>
  </si>
  <si>
    <t>ต้นทุนขาย</t>
  </si>
  <si>
    <t>ต้นทุนในการจัดจำหน่าย</t>
  </si>
  <si>
    <t>ค่าใช้จ่ายในการบริหาร</t>
  </si>
  <si>
    <t>รวมค่าใช้จ่าย</t>
  </si>
  <si>
    <t>ต้นทุนทางการเงิน</t>
  </si>
  <si>
    <t>ส่วนแบ่งกำไรของบริษัทร่วมที่ใช้วิธีส่วนได้เสีย</t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</si>
  <si>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</si>
  <si>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</si>
  <si>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</si>
  <si>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</si>
  <si>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รวมรายการที่อาจถูกจัดประเภทใหม่ไว้ในกำไรหรือขาดทุนในภายหลัง</t>
  </si>
  <si>
    <t>รายการที่จะไม่ถูกจัดประเภทใหม่ไว้ในกำไรหรือขาดทุนในภายหลัง</t>
  </si>
  <si>
    <t>ผลกำไร (ขาดทุน) จากเงินลงทุนในตราสารทุนที่กำหนดให้วัดมูลค่า</t>
  </si>
  <si>
    <t xml:space="preserve">   ด้วยมูลค่ายุติธรรมผ่านกำไรขาดทุนเบ็ดเสร็จอื่น</t>
  </si>
  <si>
    <t>ส่วนแบ่งกำไร (ขาดทุน) เบ็ดเสร็จอื่นของบริษัทร่วมตามวิธีส่วนได้เสีย</t>
  </si>
  <si>
    <t>ภาษีเงินได้ของรายการที่จะไม่ถูกจัดประเภทใหม่ไว้ใน</t>
  </si>
  <si>
    <t xml:space="preserve">   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</si>
  <si>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</si>
  <si>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</si>
  <si>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</si>
  <si>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งบแสดงการเปลี่ยนแปลงส่วนของผู้ถือหุ้น (ไม่ได้ตรวจสอบ)</t>
  </si>
  <si>
    <t>งบการเงินที่แสดงเงินลงทุนตามวิธีส่วนได้เสีย</t>
  </si>
  <si>
    <t>กำไรสะสม</t>
  </si>
  <si>
    <t>ผลกำไรจากเงินลงทุน</t>
  </si>
  <si>
    <t>ในตราสารทุนที่กำหนดให้</t>
  </si>
  <si>
    <t>ส่วนแบ่งกำไร (ขาดทุน)</t>
  </si>
  <si>
    <t>ผลกำไร</t>
  </si>
  <si>
    <t>วัดมูลค่าด้วยมูลค่า</t>
  </si>
  <si>
    <t>ผลต่างของอัตรา</t>
  </si>
  <si>
    <t>เบ็ดเสร็จอื่นของ</t>
  </si>
  <si>
    <t>จากการวัดมูลค่าใหม่</t>
  </si>
  <si>
    <t>รวม</t>
  </si>
  <si>
    <t>ทุนสำรองตาม</t>
  </si>
  <si>
    <t>ยุติธรรมผ่านกำไรขาดทุน</t>
  </si>
  <si>
    <t>แลกเปลี่ยนจากการ</t>
  </si>
  <si>
    <t>บริษัทร่วมที่ใช้</t>
  </si>
  <si>
    <t>ของผลประโยชน์</t>
  </si>
  <si>
    <t>องค์ประกอบอื่นของ</t>
  </si>
  <si>
    <t xml:space="preserve">ชำระแล้ว </t>
  </si>
  <si>
    <t>กฎหมาย</t>
  </si>
  <si>
    <t>ทุนสำรองทั่วไป</t>
  </si>
  <si>
    <t>ยังไม่ได้จัดสรร</t>
  </si>
  <si>
    <t>เบ็ดเสร็จอื่น</t>
  </si>
  <si>
    <t>แปลงค่างบการเงิน</t>
  </si>
  <si>
    <t>วิธีส่วนได้เสีย</t>
  </si>
  <si>
    <t>พนักงานที่กำหนดไว้</t>
  </si>
  <si>
    <t>สำหรับงวดสามเดือนสิ้นสุดวันที่ 30 มิถุนายน 2565</t>
  </si>
  <si>
    <t>ยอดคงเหลือ ณ วันที่ 1 เมษายน 2565</t>
  </si>
  <si>
    <t>กำไรขาดทุนเบ็ดเสร็จสำหรับงวด</t>
  </si>
  <si>
    <t xml:space="preserve">   กำไร</t>
  </si>
  <si>
    <t xml:space="preserve">   กำไร (ขาดทุน) เบ็ดเสร็จอื่น</t>
  </si>
  <si>
    <t>รวมกำไร (ขาดทุน) เบ็ดเสร็จสำหรับงวด</t>
  </si>
  <si>
    <t>ยอดคงเหลือ ณ วันที่ 30 มิถุนายน 2565</t>
  </si>
  <si>
    <t>สำหรับงวดสามเดือนสิ้นสุดวันที่ 30 มิถุนายน 2566</t>
  </si>
  <si>
    <t>ยอดคงเหลือ ณ วันที่ 1 เมษายน 2566</t>
  </si>
  <si>
    <t>ยอดคงเหลือ ณ วันที่ 30 มิถุนายน 2566</t>
  </si>
  <si>
    <t>ผลกำไร (ขาดทุน) จากเงินลงทุน</t>
  </si>
  <si>
    <t xml:space="preserve">   กำไรขาดทุนเบ็ดเสร็จอื่น</t>
  </si>
  <si>
    <t>งบกระแสเงินสด (ไม่ได้ตรวจสอบ)</t>
  </si>
  <si>
    <t>วันที่ 30 มิถุนายน</t>
  </si>
  <si>
    <t>กระแสเงินสดจากกิจกรรมดำเนินงาน</t>
  </si>
  <si>
    <t>ค่าเสื่อมราคาและค่าตัดจำหน่าย</t>
  </si>
  <si>
    <t>(กำไร) ขาดทุนจากอัตราแลกเปลี่ยนที่ยังไม่เกิดขึ้น</t>
  </si>
  <si>
    <t>กลับรายการขาดทุนจากการปรับมูลค่าสินค้า</t>
  </si>
  <si>
    <t>ประมาณการหนี้สิน</t>
  </si>
  <si>
    <t>ดอกเบี้ยรับ</t>
  </si>
  <si>
    <t>การเปลี่ยนแปลงในสินทรัพย์และหนี้สินดำเนินงาน</t>
  </si>
  <si>
    <t>กระแสเงินสดจากกิจกรรมลงทุน</t>
  </si>
  <si>
    <t>สินทรัพย์ทางการเงินหมุนเวียนลดลง</t>
  </si>
  <si>
    <t>เงินสดรับจากการจำหน่ายตราสารหนี้อื่น</t>
  </si>
  <si>
    <t>เงินสดรับจากการจำหน่ายอุปกรณ์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</si>
  <si>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</si>
  <si>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</si>
  <si>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ดอกเบี้ยจ่าย</t>
  </si>
  <si>
    <t>เงินสดและรายการเทียบเท่าเงินสด ณ วันที่ 1 เมษายน</t>
  </si>
  <si>
    <t>เงินสดและรายการเทียบเท่าเงินสด ณ วันที่ 30 มิถุนายน</t>
  </si>
  <si>
    <t>ทุนที่ออกและ</t>
  </si>
  <si>
    <t>กระแสเงินสดสุทธิได้มาจาก (ใช้ไปใน) กิจกรรมดำเนินงาน</t>
  </si>
  <si>
    <t>เงินสดและรายการเทียบเท่าเงินสดเพิ่มขึ้นสุทธิ</t>
  </si>
  <si>
    <t>กำไร (ขาดทุน) จากการขายที่ดิน อาคารและอุปกรณ์</t>
  </si>
  <si>
    <t>เงินสดจ่ายเพื่อชำระเงินกู้ยืมระยะสั้นจากสถาบันการเงิน</t>
  </si>
  <si>
    <t xml:space="preserve">   ขาดทุน</t>
  </si>
  <si>
    <t>กำไร (ขาดทุน) สำหรับงวด</t>
  </si>
  <si>
    <t>กระแสเงินสดสุทธิใช้ไปในกิจกรรมจัดหาเงิน</t>
  </si>
  <si>
    <t>กำไร (ขาดทุน) จากกิจกรรมดำเนินงาน</t>
  </si>
  <si>
    <t>กำไร (ขาดทุน) ก่อนภาษีเงินได้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</si>
  <si>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</si>
  <si>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กำไร (ขาดทุน) ต่อหุ้นขั้นพื้นฐาน</t>
  </si>
  <si>
    <t>เงินสดจ่ายเพื่อซื้อสินทรัพย์ไม่มีตัวตน</t>
  </si>
  <si>
    <t xml:space="preserve">   กำไรเบ็ดเสร็จอื่น</t>
  </si>
  <si>
    <t>รวมกำไรเบ็ดเสร็จสำหรับงวด</t>
  </si>
  <si>
    <t xml:space="preserve">ค่าใช้จ่าย (รายได้) ภาษีเงินได้ </t>
  </si>
  <si>
    <t>ปรับรายการที่กระทบกำไร (ขาดทุน) เป็นเงินสดรับ (จ่าย)</t>
  </si>
  <si>
    <t>จ่ายประมาณการหนี้สินสำหรับผลประโยชน์พนักงาน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</si>
</sst>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-* #,##0_-;\-* #,##0_-;_-* &quot;-&quot;_-;_-@_-"/>
    <numFmt numFmtId="167" formatCode="_-* #,##0.00_-;\-* #,##0.00_-;_-* &quot;-&quot;??_-;_-@_-"/>
    <numFmt numFmtId="168" formatCode="_-&quot;฿&quot;* #,##0_-;\-&quot;฿&quot;* #,##0_-;_-&quot;฿&quot;* &quot;-&quot;_-;_-@_-"/>
    <numFmt numFmtId="169" formatCode="_-&quot;฿&quot;* #,##0.00_-;\-&quot;฿&quot;* #,##0.00_-;_-&quot;฿&quot;* &quot;-&quot;??_-;_-@_-"/>
    <numFmt numFmtId="170" formatCode="_([$€-2]* #,##0.00_);_([$€-2]* \(#,##0.00\);_([$€-2]* &quot;-&quot;??_)"/>
  </numFmts>
  <fonts count="18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FF"/>
      <name val="Arial"/>
      <family val="2"/>
    </font>
    <font>
      <sz val="11"/>
      <name val="Times New Roman"/>
      <family val="1"/>
    </font>
    <font>
      <sz val="14"/>
      <name val="AngsanaUPC"/>
      <family val="1"/>
      <charset val="222"/>
    </font>
    <font>
      <sz val="10"/>
      <name val="Microsoft Sans Serif"/>
      <family val="2"/>
    </font>
    <font>
      <sz val="14"/>
      <name val="Cordia New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8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0" fillId="0" borderId="0">
      <alignment vertical="top"/>
    </xf>
    <xf numFmtId="0" fontId="1" fillId="0" borderId="0"/>
    <xf numFmtId="0" fontId="3" fillId="0" borderId="0"/>
    <xf numFmtId="0" fontId="13" fillId="0" borderId="0"/>
    <xf numFmtId="167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8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167" fontId="16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5" fillId="0" borderId="0"/>
    <xf numFmtId="0" fontId="17" fillId="0" borderId="0"/>
    <xf numFmtId="0" fontId="15" fillId="0" borderId="0"/>
    <xf numFmtId="0" fontId="5" fillId="0" borderId="0"/>
    <xf numFmtId="0" fontId="1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9" fontId="13" fillId="0" borderId="0" applyFont="0" applyFill="0" applyBorder="0" applyAlignment="0" applyProtection="0"/>
    <xf numFmtId="166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0" fontId="16" fillId="0" borderId="0"/>
  </cellStyleXfs>
  <cellXfs count="134">
    <xf numFmtId="0" fontId="0" fillId="0" borderId="0" xfId="0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164" fontId="4" fillId="0" borderId="2" xfId="0" applyNumberFormat="1" applyFont="1" applyBorder="1" applyAlignment="1">
      <alignment horizontal="right"/>
    </xf>
    <xf numFmtId="49" fontId="8" fillId="0" borderId="0" xfId="0" applyNumberFormat="1" applyFont="1"/>
    <xf numFmtId="49" fontId="6" fillId="0" borderId="0" xfId="0" applyNumberFormat="1" applyFont="1"/>
    <xf numFmtId="49" fontId="4" fillId="0" borderId="0" xfId="0" applyNumberFormat="1" applyFont="1"/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/>
    <xf numFmtId="0" fontId="8" fillId="0" borderId="0" xfId="0" applyFont="1" applyAlignment="1">
      <alignment horizontal="center"/>
    </xf>
    <xf numFmtId="165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justify"/>
    </xf>
    <xf numFmtId="49" fontId="0" fillId="0" borderId="0" xfId="0" applyNumberFormat="1"/>
    <xf numFmtId="0" fontId="0" fillId="0" borderId="0" xfId="0" applyAlignment="1">
      <alignment horizontal="center"/>
    </xf>
    <xf numFmtId="165" fontId="4" fillId="0" borderId="0" xfId="1" applyNumberFormat="1" applyFont="1" applyFill="1" applyAlignment="1"/>
    <xf numFmtId="165" fontId="4" fillId="0" borderId="4" xfId="1" applyNumberFormat="1" applyFont="1" applyFill="1" applyBorder="1" applyAlignment="1"/>
    <xf numFmtId="164" fontId="4" fillId="0" borderId="0" xfId="0" applyNumberFormat="1" applyFont="1"/>
    <xf numFmtId="165" fontId="4" fillId="0" borderId="1" xfId="1" applyNumberFormat="1" applyFont="1" applyFill="1" applyBorder="1" applyAlignment="1">
      <alignment horizontal="center"/>
    </xf>
    <xf numFmtId="164" fontId="0" fillId="0" borderId="3" xfId="0" applyNumberFormat="1" applyBorder="1" applyAlignment="1">
      <alignment horizontal="right"/>
    </xf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/>
    <xf numFmtId="165" fontId="3" fillId="0" borderId="0" xfId="0" applyNumberFormat="1" applyFont="1"/>
    <xf numFmtId="164" fontId="4" fillId="0" borderId="0" xfId="0" applyNumberFormat="1" applyFont="1" applyAlignment="1">
      <alignment horizontal="left"/>
    </xf>
    <xf numFmtId="165" fontId="0" fillId="0" borderId="0" xfId="0" applyNumberFormat="1"/>
    <xf numFmtId="164" fontId="0" fillId="0" borderId="0" xfId="0" applyNumberFormat="1" applyAlignment="1">
      <alignment horizontal="right"/>
    </xf>
    <xf numFmtId="41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/>
    <xf numFmtId="43" fontId="0" fillId="0" borderId="0" xfId="1" applyFont="1" applyFill="1" applyAlignment="1">
      <alignment horizontal="center"/>
    </xf>
    <xf numFmtId="165" fontId="4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5" fontId="3" fillId="0" borderId="3" xfId="1" applyNumberFormat="1" applyFont="1" applyFill="1" applyBorder="1" applyAlignment="1">
      <alignment horizontal="center"/>
    </xf>
    <xf numFmtId="165" fontId="3" fillId="0" borderId="3" xfId="1" applyNumberFormat="1" applyFont="1" applyFill="1" applyBorder="1" applyAlignment="1">
      <alignment horizontal="right"/>
    </xf>
    <xf numFmtId="165" fontId="4" fillId="0" borderId="2" xfId="1" applyNumberFormat="1" applyFont="1" applyFill="1" applyBorder="1" applyAlignment="1">
      <alignment horizontal="right"/>
    </xf>
    <xf numFmtId="165" fontId="4" fillId="0" borderId="0" xfId="4" applyNumberFormat="1" applyFont="1" applyFill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center"/>
    </xf>
    <xf numFmtId="43" fontId="0" fillId="0" borderId="0" xfId="1" applyFont="1" applyFill="1" applyAlignment="1"/>
    <xf numFmtId="0" fontId="8" fillId="0" borderId="0" xfId="0" applyFont="1" applyAlignment="1">
      <alignment horizontal="left"/>
    </xf>
    <xf numFmtId="43" fontId="3" fillId="0" borderId="0" xfId="1" applyFont="1" applyFill="1" applyBorder="1" applyAlignment="1">
      <alignment horizontal="right"/>
    </xf>
    <xf numFmtId="164" fontId="4" fillId="0" borderId="0" xfId="0" applyNumberFormat="1" applyFont="1" applyAlignment="1">
      <alignment horizontal="center"/>
    </xf>
    <xf numFmtId="165" fontId="4" fillId="0" borderId="0" xfId="0" applyNumberFormat="1" applyFont="1"/>
    <xf numFmtId="0" fontId="2" fillId="0" borderId="0" xfId="0" applyFont="1" applyAlignment="1">
      <alignment horizontal="justify"/>
    </xf>
    <xf numFmtId="165" fontId="3" fillId="0" borderId="0" xfId="1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1" fontId="7" fillId="0" borderId="0" xfId="1" applyNumberFormat="1" applyFont="1" applyFill="1" applyAlignment="1">
      <alignment horizontal="center"/>
    </xf>
    <xf numFmtId="43" fontId="3" fillId="0" borderId="0" xfId="0" applyNumberFormat="1" applyFont="1"/>
    <xf numFmtId="43" fontId="3" fillId="0" borderId="0" xfId="1" applyFont="1" applyFill="1" applyAlignment="1">
      <alignment horizontal="right"/>
    </xf>
    <xf numFmtId="165" fontId="3" fillId="0" borderId="0" xfId="1" applyNumberFormat="1" applyFont="1" applyFill="1"/>
    <xf numFmtId="165" fontId="0" fillId="0" borderId="0" xfId="1" applyNumberFormat="1" applyFont="1" applyFill="1" applyAlignment="1">
      <alignment horizontal="center"/>
    </xf>
    <xf numFmtId="0" fontId="1" fillId="0" borderId="0" xfId="0" applyFont="1"/>
    <xf numFmtId="49" fontId="7" fillId="0" borderId="0" xfId="0" applyNumberFormat="1" applyFont="1"/>
    <xf numFmtId="49" fontId="3" fillId="0" borderId="0" xfId="0" applyNumberFormat="1" applyFont="1"/>
    <xf numFmtId="165" fontId="4" fillId="0" borderId="0" xfId="1" applyNumberFormat="1" applyFont="1" applyFill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center" vertical="center"/>
    </xf>
    <xf numFmtId="165" fontId="0" fillId="0" borderId="0" xfId="1" applyNumberFormat="1" applyFont="1" applyFill="1" applyAlignment="1"/>
    <xf numFmtId="165" fontId="0" fillId="0" borderId="3" xfId="1" applyNumberFormat="1" applyFont="1" applyFill="1" applyBorder="1" applyAlignment="1">
      <alignment horizontal="right"/>
    </xf>
    <xf numFmtId="0" fontId="12" fillId="0" borderId="0" xfId="0" applyFont="1" applyAlignment="1">
      <alignment horizontal="left" vertical="center" wrapText="1"/>
    </xf>
    <xf numFmtId="37" fontId="4" fillId="0" borderId="0" xfId="0" applyNumberFormat="1" applyFont="1"/>
    <xf numFmtId="165" fontId="4" fillId="0" borderId="1" xfId="1" applyNumberFormat="1" applyFont="1" applyFill="1" applyBorder="1" applyAlignment="1"/>
    <xf numFmtId="165" fontId="4" fillId="0" borderId="2" xfId="1" applyNumberFormat="1" applyFont="1" applyFill="1" applyBorder="1" applyAlignment="1"/>
    <xf numFmtId="165" fontId="3" fillId="0" borderId="3" xfId="1" applyNumberFormat="1" applyFont="1" applyFill="1" applyBorder="1" applyAlignment="1"/>
    <xf numFmtId="165" fontId="3" fillId="0" borderId="0" xfId="1" applyNumberFormat="1" applyFont="1" applyFill="1" applyAlignment="1">
      <alignment horizontal="center"/>
    </xf>
    <xf numFmtId="43" fontId="3" fillId="0" borderId="0" xfId="1" applyFont="1" applyFill="1"/>
    <xf numFmtId="43" fontId="0" fillId="0" borderId="2" xfId="1" applyFont="1" applyFill="1" applyBorder="1" applyAlignment="1"/>
    <xf numFmtId="43" fontId="3" fillId="0" borderId="3" xfId="1" applyFont="1" applyFill="1" applyBorder="1" applyAlignment="1">
      <alignment horizontal="center"/>
    </xf>
    <xf numFmtId="49" fontId="0" fillId="0" borderId="0" xfId="0" quotePrefix="1" applyNumberFormat="1"/>
    <xf numFmtId="43" fontId="3" fillId="0" borderId="0" xfId="1" applyFont="1" applyFill="1" applyBorder="1" applyAlignment="1">
      <alignment horizontal="center"/>
    </xf>
    <xf numFmtId="165" fontId="0" fillId="0" borderId="0" xfId="1" applyNumberFormat="1" applyFont="1" applyFill="1" applyBorder="1" applyAlignment="1">
      <alignment horizontal="right"/>
    </xf>
    <xf numFmtId="165" fontId="7" fillId="0" borderId="0" xfId="0" applyNumberFormat="1" applyFont="1" applyAlignment="1">
      <alignment horizontal="center"/>
    </xf>
    <xf numFmtId="165" fontId="0" fillId="0" borderId="3" xfId="1" applyNumberFormat="1" applyFont="1" applyFill="1" applyBorder="1" applyAlignment="1">
      <alignment horizontal="center"/>
    </xf>
    <xf numFmtId="41" fontId="3" fillId="0" borderId="0" xfId="0" applyNumberFormat="1" applyFont="1"/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right"/>
    </xf>
    <xf numFmtId="164" fontId="3" fillId="0" borderId="0" xfId="0" applyNumberFormat="1" applyFont="1"/>
    <xf numFmtId="165" fontId="0" fillId="0" borderId="0" xfId="1" applyNumberFormat="1" applyFont="1" applyFill="1" applyAlignment="1">
      <alignment horizontal="right" vertical="center"/>
    </xf>
    <xf numFmtId="49" fontId="7" fillId="0" borderId="0" xfId="0" applyNumberFormat="1" applyFont="1" applyAlignment="1">
      <alignment horizontal="left" indent="1"/>
    </xf>
    <xf numFmtId="43" fontId="3" fillId="0" borderId="0" xfId="1" applyFont="1" applyFill="1" applyAlignment="1"/>
    <xf numFmtId="164" fontId="0" fillId="0" borderId="0" xfId="0" applyNumberFormat="1"/>
    <xf numFmtId="43" fontId="3" fillId="0" borderId="0" xfId="1" applyFont="1" applyFill="1" applyBorder="1" applyAlignment="1"/>
    <xf numFmtId="165" fontId="4" fillId="0" borderId="0" xfId="4" applyNumberFormat="1" applyFont="1" applyFill="1" applyBorder="1" applyAlignment="1">
      <alignment horizontal="right"/>
    </xf>
    <xf numFmtId="43" fontId="0" fillId="0" borderId="0" xfId="1" applyFont="1" applyFill="1" applyBorder="1" applyAlignment="1"/>
    <xf numFmtId="165" fontId="0" fillId="0" borderId="0" xfId="1" applyNumberFormat="1" applyFont="1" applyFill="1" applyAlignment="1">
      <alignment horizontal="right"/>
    </xf>
    <xf numFmtId="43" fontId="4" fillId="0" borderId="0" xfId="1" applyFont="1" applyAlignment="1">
      <alignment horizontal="center"/>
    </xf>
    <xf numFmtId="41" fontId="3" fillId="0" borderId="0" xfId="0" applyNumberFormat="1" applyFont="1" applyAlignment="1">
      <alignment horizontal="right"/>
    </xf>
    <xf numFmtId="43" fontId="3" fillId="0" borderId="3" xfId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165" fontId="0" fillId="0" borderId="0" xfId="1" applyNumberFormat="1" applyFont="1" applyAlignment="1">
      <alignment horizontal="right"/>
    </xf>
    <xf numFmtId="165" fontId="4" fillId="0" borderId="2" xfId="1" applyNumberFormat="1" applyFont="1" applyBorder="1" applyAlignment="1">
      <alignment horizontal="right"/>
    </xf>
    <xf numFmtId="165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right"/>
    </xf>
    <xf numFmtId="165" fontId="3" fillId="0" borderId="0" xfId="1" applyNumberFormat="1" applyFont="1"/>
    <xf numFmtId="165" fontId="0" fillId="0" borderId="0" xfId="1" applyNumberFormat="1" applyFont="1" applyFill="1" applyAlignment="1">
      <alignment horizontal="center" vertical="center"/>
    </xf>
    <xf numFmtId="165" fontId="7" fillId="0" borderId="5" xfId="1" applyNumberFormat="1" applyFont="1" applyBorder="1" applyAlignment="1">
      <alignment horizontal="center"/>
    </xf>
    <xf numFmtId="165" fontId="7" fillId="0" borderId="0" xfId="1" applyNumberFormat="1" applyFont="1" applyAlignment="1">
      <alignment horizontal="center"/>
    </xf>
    <xf numFmtId="165" fontId="4" fillId="0" borderId="0" xfId="1" applyNumberFormat="1" applyFont="1"/>
    <xf numFmtId="165" fontId="4" fillId="0" borderId="3" xfId="1" applyNumberFormat="1" applyFont="1" applyBorder="1" applyAlignment="1">
      <alignment horizontal="right"/>
    </xf>
    <xf numFmtId="165" fontId="3" fillId="0" borderId="2" xfId="1" applyNumberFormat="1" applyFont="1" applyBorder="1" applyAlignment="1">
      <alignment horizontal="right"/>
    </xf>
    <xf numFmtId="165" fontId="0" fillId="0" borderId="0" xfId="1" applyNumberFormat="1" applyFont="1" applyAlignment="1">
      <alignment horizontal="right" vertical="center"/>
    </xf>
    <xf numFmtId="165" fontId="3" fillId="0" borderId="3" xfId="1" applyNumberFormat="1" applyFont="1" applyBorder="1" applyAlignment="1">
      <alignment horizontal="right"/>
    </xf>
    <xf numFmtId="165" fontId="0" fillId="0" borderId="3" xfId="1" applyNumberFormat="1" applyFont="1" applyBorder="1" applyAlignment="1">
      <alignment horizontal="right" vertical="center"/>
    </xf>
    <xf numFmtId="165" fontId="0" fillId="0" borderId="0" xfId="1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2" borderId="0" xfId="0" applyFont="1" applyFill="1"/>
    <xf numFmtId="164" fontId="0" fillId="0" borderId="0" xfId="0" applyNumberFormat="1" applyFill="1" applyAlignment="1">
      <alignment horizontal="right"/>
    </xf>
    <xf numFmtId="49" fontId="0" fillId="0" borderId="0" xfId="0" applyNumberFormat="1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wrapText="1"/>
    </xf>
    <xf numFmtId="0" fontId="7" fillId="0" borderId="0" xfId="0" applyFont="1" applyAlignment="1">
      <alignment horizontal="center"/>
    </xf>
    <xf numFmtId="43" fontId="0" fillId="0" borderId="0" xfId="1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</cellXfs>
  <cellStyles count="38">
    <cellStyle name="Comma" xfId="1" builtinId="3"/>
    <cellStyle name="Comma 2" xfId="2" xr:uid="{00000000-0005-0000-0000-000001000000}"/>
    <cellStyle name="Comma 2 2" xfId="3" xr:uid="{00000000-0005-0000-0000-000002000000}"/>
    <cellStyle name="Comma 2 3" xfId="15" xr:uid="{F7D0586F-11C5-4FA8-97FB-69662F656F7D}"/>
    <cellStyle name="Comma 219" xfId="16" xr:uid="{7B62FA77-8B74-4987-9953-F48A9321F9E2}"/>
    <cellStyle name="Comma 219 2" xfId="17" xr:uid="{0B4041C9-DC54-4B3F-BC77-8E6C8E73F476}"/>
    <cellStyle name="Comma 3" xfId="4" xr:uid="{00000000-0005-0000-0000-000003000000}"/>
    <cellStyle name="Comma 3 2" xfId="18" xr:uid="{BF9B60DA-3A9C-4D7B-A055-4B5862C87254}"/>
    <cellStyle name="Comma 3 3" xfId="5" xr:uid="{00000000-0005-0000-0000-000004000000}"/>
    <cellStyle name="Comma 4" xfId="19" xr:uid="{0064930B-16DC-4741-BE5D-A61B3A7466DF}"/>
    <cellStyle name="Comma 5" xfId="6" xr:uid="{00000000-0005-0000-0000-000005000000}"/>
    <cellStyle name="Comma 5 2" xfId="20" xr:uid="{6B205C47-EED9-434D-A2A4-DE22E49D60DC}"/>
    <cellStyle name="Comma 6" xfId="21" xr:uid="{8D93607A-A38C-42CF-A64A-C8D3ECEF92F6}"/>
    <cellStyle name="Comma 92" xfId="7" xr:uid="{00000000-0005-0000-0000-000006000000}"/>
    <cellStyle name="Euro" xfId="22" xr:uid="{9F4FA0DB-BCE9-4683-B884-906604425DAC}"/>
    <cellStyle name="Normal" xfId="0" builtinId="0"/>
    <cellStyle name="Normal 11 2 2" xfId="8" xr:uid="{00000000-0005-0000-0000-000008000000}"/>
    <cellStyle name="Normal 188 5" xfId="23" xr:uid="{563E9BC7-ADEB-444B-A043-0C2AEFCE8AD5}"/>
    <cellStyle name="Normal 191" xfId="24" xr:uid="{30E7BB95-BA09-48CA-B41E-BFA6678A8765}"/>
    <cellStyle name="Normal 2" xfId="25" xr:uid="{1B495A5D-4AE0-4DDA-A143-636C4394F31B}"/>
    <cellStyle name="Normal 2 14" xfId="26" xr:uid="{3F7A6553-55D5-48CD-A1DD-CA4DDCC6B397}"/>
    <cellStyle name="Normal 2 2" xfId="27" xr:uid="{0C3704D7-017C-493F-B278-388B618F756D}"/>
    <cellStyle name="Normal 2 2 2" xfId="9" xr:uid="{00000000-0005-0000-0000-000009000000}"/>
    <cellStyle name="Normal 3" xfId="10" xr:uid="{00000000-0005-0000-0000-00000A000000}"/>
    <cellStyle name="Normal 3 10 12 2" xfId="29" xr:uid="{1B795738-DC50-4D36-880F-2117DC261A12}"/>
    <cellStyle name="Normal 3 2" xfId="28" xr:uid="{56E2F3E2-0D44-454A-BC2D-B5AAAEF97071}"/>
    <cellStyle name="Normal 38" xfId="11" xr:uid="{00000000-0005-0000-0000-00000B000000}"/>
    <cellStyle name="Normal 4" xfId="30" xr:uid="{C28519D5-E2BC-45CF-B3CF-2B579A486747}"/>
    <cellStyle name="Normal 4 3" xfId="12" xr:uid="{00000000-0005-0000-0000-00000C000000}"/>
    <cellStyle name="Normal 5" xfId="13" xr:uid="{00000000-0005-0000-0000-00000D000000}"/>
    <cellStyle name="Normal 55" xfId="31" xr:uid="{F4E3B528-0E3D-42ED-9D71-D7A7E486C569}"/>
    <cellStyle name="Normal 6" xfId="14" xr:uid="{09BC6E6B-BD6E-4F7E-866D-8E9712239A30}"/>
    <cellStyle name="Percent 2" xfId="32" xr:uid="{5097B69D-558A-49AA-8496-84E277F8123D}"/>
    <cellStyle name="เครื่องหมายจุลภาค [0]_Excel_MD97DL" xfId="33" xr:uid="{92B9AE86-4C74-489A-8D77-7029B2B87648}"/>
    <cellStyle name="เครื่องหมายจุลภาค_Excel_MD97DL" xfId="34" xr:uid="{300B4C77-DCB8-462F-B3AA-572315E2D20A}"/>
    <cellStyle name="เครื่องหมายสกุลเงิน [0]_Excel_MD97DL" xfId="35" xr:uid="{06AF69EB-8A3C-4C1C-93C0-7E4B1CE85883}"/>
    <cellStyle name="เครื่องหมายสกุลเงิน_Excel_MD97DL" xfId="36" xr:uid="{767B89B8-7511-4AB1-A354-FA050E6D77EE}"/>
    <cellStyle name="ปกติ_Excel_MD97DL" xfId="37" xr:uid="{25C2592C-64CF-4F57-ACC1-64E7515278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591BE-8661-4721-B93F-663BEF3FBD2F}">
  <dimension ref="A1:O182"/>
  <sheetViews>
    <sheetView view="pageBreakPreview" topLeftCell="A26" zoomScaleNormal="76" zoomScaleSheetLayoutView="100" workbookViewId="0">
      <selection activeCell="A71" sqref="A71"/>
    </sheetView>
  </sheetViews>
  <sheetFormatPr defaultColWidth="9.125" defaultRowHeight="21.6" x14ac:dyDescent="0.55000000000000004"/>
  <cols>
    <col min="1" max="1" width="56.875" style="62" customWidth="1"/>
    <col min="2" max="2" width="9.125" style="5"/>
    <col min="3" max="3" width="1.25" style="6" customWidth="1"/>
    <col min="4" max="4" width="13.25" style="6" customWidth="1"/>
    <col min="5" max="5" width="1.25" style="6" customWidth="1"/>
    <col min="6" max="6" width="13.25" style="6" customWidth="1"/>
    <col min="7" max="7" width="1.25" style="6" customWidth="1"/>
    <col min="8" max="8" width="13.25" style="6" customWidth="1"/>
    <col min="9" max="9" width="1.25" style="6" customWidth="1"/>
    <col min="10" max="10" width="13.25" style="6" customWidth="1"/>
    <col min="11" max="12" width="12.75" style="6" bestFit="1" customWidth="1"/>
    <col min="13" max="13" width="14.625" style="6" bestFit="1" customWidth="1"/>
    <col min="14" max="14" width="10.875" style="6" bestFit="1" customWidth="1"/>
    <col min="15" max="16384" width="9.125" style="6"/>
  </cols>
  <sheetData>
    <row r="1" spans="1:13" ht="23.25" customHeight="1" x14ac:dyDescent="0.6">
      <c r="A1" s="12" t="s">
        <v>0</v>
      </c>
      <c r="C1" s="60"/>
      <c r="E1" s="60"/>
      <c r="G1" s="60"/>
      <c r="H1" s="60"/>
      <c r="I1" s="60"/>
      <c r="J1" s="60"/>
    </row>
    <row r="2" spans="1:13" ht="23.25" customHeight="1" x14ac:dyDescent="0.6">
      <c r="A2" s="12" t="s">
        <v>1</v>
      </c>
      <c r="C2" s="60"/>
      <c r="E2" s="60"/>
      <c r="G2" s="60"/>
      <c r="H2" s="60"/>
      <c r="I2" s="60"/>
      <c r="J2" s="60"/>
    </row>
    <row r="3" spans="1:13" ht="23.25" customHeight="1" x14ac:dyDescent="0.6">
      <c r="A3" s="12"/>
      <c r="C3" s="60"/>
      <c r="E3" s="60"/>
      <c r="G3" s="60"/>
      <c r="H3" s="60"/>
      <c r="I3" s="60"/>
      <c r="J3" s="60"/>
    </row>
    <row r="4" spans="1:13" ht="21.75" customHeight="1" x14ac:dyDescent="0.6">
      <c r="A4" s="12"/>
      <c r="C4" s="60"/>
      <c r="D4" s="123" t="s">
        <v>2</v>
      </c>
      <c r="E4" s="123"/>
      <c r="F4" s="123"/>
    </row>
    <row r="5" spans="1:13" ht="21.75" customHeight="1" x14ac:dyDescent="0.6">
      <c r="C5" s="2"/>
      <c r="D5" s="123" t="s">
        <v>3</v>
      </c>
      <c r="E5" s="123"/>
      <c r="F5" s="123"/>
      <c r="G5" s="3"/>
      <c r="H5" s="123" t="s">
        <v>4</v>
      </c>
      <c r="I5" s="123"/>
      <c r="J5" s="123"/>
    </row>
    <row r="6" spans="1:13" ht="21.75" customHeight="1" x14ac:dyDescent="0.6">
      <c r="A6" s="12"/>
      <c r="C6" s="2"/>
      <c r="D6" s="22" t="s">
        <v>5</v>
      </c>
      <c r="E6" s="2"/>
      <c r="F6" s="22" t="s">
        <v>6</v>
      </c>
      <c r="G6" s="2"/>
      <c r="H6" s="22" t="s">
        <v>5</v>
      </c>
      <c r="I6" s="2"/>
      <c r="J6" s="22" t="s">
        <v>6</v>
      </c>
    </row>
    <row r="7" spans="1:13" ht="21.75" customHeight="1" x14ac:dyDescent="0.6">
      <c r="A7" s="12" t="s">
        <v>7</v>
      </c>
      <c r="B7" s="5" t="s">
        <v>8</v>
      </c>
      <c r="C7" s="2"/>
      <c r="D7" s="2">
        <v>2566</v>
      </c>
      <c r="E7" s="2"/>
      <c r="F7" s="2">
        <v>2566</v>
      </c>
      <c r="G7" s="2"/>
      <c r="H7" s="2">
        <v>2566</v>
      </c>
      <c r="I7" s="2"/>
      <c r="J7" s="2">
        <v>2566</v>
      </c>
    </row>
    <row r="8" spans="1:13" ht="21.75" customHeight="1" x14ac:dyDescent="0.55000000000000004">
      <c r="C8" s="2"/>
      <c r="D8" s="126" t="s">
        <v>9</v>
      </c>
      <c r="E8" s="126"/>
      <c r="F8" s="126"/>
      <c r="G8" s="126"/>
      <c r="H8" s="126"/>
      <c r="I8" s="126"/>
      <c r="J8" s="126"/>
    </row>
    <row r="9" spans="1:13" ht="21.75" customHeight="1" x14ac:dyDescent="0.6">
      <c r="A9" s="9" t="s">
        <v>10</v>
      </c>
      <c r="C9" s="2"/>
      <c r="D9" s="14"/>
      <c r="E9" s="14"/>
      <c r="F9" s="14"/>
      <c r="G9" s="14"/>
      <c r="H9" s="19"/>
      <c r="I9" s="19"/>
      <c r="J9" s="19"/>
      <c r="K9" s="22"/>
      <c r="L9" s="22"/>
    </row>
    <row r="10" spans="1:13" ht="21.75" customHeight="1" x14ac:dyDescent="0.55000000000000004">
      <c r="A10" s="62" t="s">
        <v>11</v>
      </c>
      <c r="C10" s="2"/>
      <c r="D10" s="35">
        <v>230758</v>
      </c>
      <c r="E10" s="35"/>
      <c r="F10" s="35">
        <v>209934</v>
      </c>
      <c r="G10" s="35"/>
      <c r="H10" s="35">
        <v>230758</v>
      </c>
      <c r="I10" s="35"/>
      <c r="J10" s="35">
        <v>209934</v>
      </c>
      <c r="K10" s="30"/>
      <c r="L10" s="30"/>
    </row>
    <row r="11" spans="1:13" ht="21.75" customHeight="1" x14ac:dyDescent="0.55000000000000004">
      <c r="A11" s="54" t="s">
        <v>12</v>
      </c>
      <c r="C11" s="2"/>
      <c r="D11" s="35">
        <v>72386</v>
      </c>
      <c r="E11" s="35"/>
      <c r="F11" s="35">
        <v>72839</v>
      </c>
      <c r="G11" s="35"/>
      <c r="H11" s="35">
        <v>72386</v>
      </c>
      <c r="I11" s="35"/>
      <c r="J11" s="35">
        <v>72839</v>
      </c>
      <c r="K11" s="30"/>
      <c r="L11" s="30"/>
    </row>
    <row r="12" spans="1:13" ht="21.75" customHeight="1" x14ac:dyDescent="0.55000000000000004">
      <c r="A12" s="54" t="s">
        <v>13</v>
      </c>
      <c r="B12" s="5">
        <v>2</v>
      </c>
      <c r="C12" s="2"/>
      <c r="D12" s="35">
        <v>1696879</v>
      </c>
      <c r="E12" s="35"/>
      <c r="F12" s="35">
        <v>1527209</v>
      </c>
      <c r="G12" s="35"/>
      <c r="H12" s="35">
        <v>1696879</v>
      </c>
      <c r="I12" s="35"/>
      <c r="J12" s="35">
        <v>1527209</v>
      </c>
      <c r="K12" s="30"/>
      <c r="L12" s="30"/>
      <c r="M12" s="82"/>
    </row>
    <row r="13" spans="1:13" ht="21.75" customHeight="1" x14ac:dyDescent="0.55000000000000004">
      <c r="A13" s="54" t="s">
        <v>14</v>
      </c>
      <c r="B13" s="83"/>
      <c r="C13" s="2"/>
      <c r="D13" s="53">
        <v>2057852</v>
      </c>
      <c r="E13" s="53"/>
      <c r="F13" s="53">
        <v>2228114</v>
      </c>
      <c r="G13" s="53"/>
      <c r="H13" s="53">
        <v>2057852</v>
      </c>
      <c r="I13" s="53"/>
      <c r="J13" s="53">
        <v>2228114</v>
      </c>
      <c r="K13" s="30"/>
      <c r="L13" s="45"/>
    </row>
    <row r="14" spans="1:13" ht="21.75" customHeight="1" x14ac:dyDescent="0.55000000000000004">
      <c r="A14" s="62" t="s">
        <v>15</v>
      </c>
      <c r="B14" s="83"/>
      <c r="C14" s="2"/>
      <c r="D14" s="45">
        <v>319046</v>
      </c>
      <c r="E14" s="45"/>
      <c r="F14" s="45">
        <v>307060</v>
      </c>
      <c r="G14" s="45"/>
      <c r="H14" s="45">
        <v>319046</v>
      </c>
      <c r="I14" s="45"/>
      <c r="J14" s="45">
        <v>307060</v>
      </c>
      <c r="K14" s="30"/>
      <c r="L14" s="30"/>
    </row>
    <row r="15" spans="1:13" ht="21.75" customHeight="1" x14ac:dyDescent="0.6">
      <c r="A15" s="11" t="s">
        <v>16</v>
      </c>
      <c r="B15" s="55"/>
      <c r="C15" s="2"/>
      <c r="D15" s="97">
        <f>SUM(D10:D14)</f>
        <v>4376921</v>
      </c>
      <c r="E15" s="98"/>
      <c r="F15" s="97">
        <f>SUM(F10:F14)</f>
        <v>4345156</v>
      </c>
      <c r="G15" s="98"/>
      <c r="H15" s="97">
        <f>SUM(H10:H14)</f>
        <v>4376921</v>
      </c>
      <c r="I15" s="98"/>
      <c r="J15" s="97">
        <f>SUM(J10:J14)</f>
        <v>4345156</v>
      </c>
      <c r="K15"/>
    </row>
    <row r="16" spans="1:13" ht="12" customHeight="1" x14ac:dyDescent="0.6">
      <c r="A16" s="11"/>
      <c r="B16" s="55"/>
      <c r="C16" s="2"/>
      <c r="D16" s="34"/>
      <c r="E16" s="4"/>
      <c r="F16" s="34"/>
      <c r="G16" s="4"/>
      <c r="H16" s="4"/>
      <c r="I16" s="4"/>
      <c r="J16" s="4"/>
    </row>
    <row r="17" spans="1:13" ht="21.75" customHeight="1" x14ac:dyDescent="0.6">
      <c r="A17" s="9" t="s">
        <v>17</v>
      </c>
      <c r="B17" s="84"/>
      <c r="C17" s="2"/>
      <c r="D17" s="34"/>
      <c r="E17" s="1"/>
      <c r="F17" s="34"/>
      <c r="G17" s="1"/>
      <c r="H17" s="34"/>
      <c r="I17" s="1"/>
      <c r="J17" s="34"/>
      <c r="K17"/>
    </row>
    <row r="18" spans="1:13" ht="21.75" customHeight="1" x14ac:dyDescent="0.55000000000000004">
      <c r="A18" s="21" t="s">
        <v>18</v>
      </c>
      <c r="B18" s="5">
        <v>3</v>
      </c>
      <c r="C18" s="2"/>
      <c r="D18" s="34">
        <v>4994696</v>
      </c>
      <c r="E18" s="34"/>
      <c r="F18" s="34">
        <v>4469995</v>
      </c>
      <c r="G18" s="34"/>
      <c r="H18" s="34">
        <v>4994696</v>
      </c>
      <c r="I18" s="34"/>
      <c r="J18" s="34">
        <v>4469995</v>
      </c>
      <c r="K18"/>
    </row>
    <row r="19" spans="1:13" ht="21.75" customHeight="1" x14ac:dyDescent="0.55000000000000004">
      <c r="A19" s="21" t="s">
        <v>19</v>
      </c>
      <c r="B19" s="5">
        <v>4</v>
      </c>
      <c r="C19" s="2"/>
      <c r="D19" s="117">
        <v>22449388</v>
      </c>
      <c r="E19" s="33"/>
      <c r="F19" s="33">
        <v>21380659</v>
      </c>
      <c r="G19" s="33"/>
      <c r="H19" s="33">
        <v>7785440</v>
      </c>
      <c r="I19" s="33"/>
      <c r="J19" s="33">
        <v>7785440</v>
      </c>
      <c r="K19" s="30"/>
    </row>
    <row r="20" spans="1:13" ht="21.75" customHeight="1" x14ac:dyDescent="0.55000000000000004">
      <c r="A20" s="21" t="s">
        <v>20</v>
      </c>
      <c r="B20" s="5">
        <v>4</v>
      </c>
      <c r="C20" s="2"/>
      <c r="D20" s="38">
        <v>0</v>
      </c>
      <c r="E20" s="38"/>
      <c r="F20" s="38">
        <v>0</v>
      </c>
      <c r="G20" s="38"/>
      <c r="H20" s="38">
        <v>1288624</v>
      </c>
      <c r="I20" s="38"/>
      <c r="J20" s="38">
        <v>1288624</v>
      </c>
      <c r="K20" s="30"/>
    </row>
    <row r="21" spans="1:13" ht="21.75" customHeight="1" x14ac:dyDescent="0.55000000000000004">
      <c r="A21" s="62" t="s">
        <v>21</v>
      </c>
      <c r="B21" s="83">
        <v>5</v>
      </c>
      <c r="C21" s="2"/>
      <c r="D21" s="34">
        <v>2372093</v>
      </c>
      <c r="E21" s="34"/>
      <c r="F21" s="34">
        <v>2437748</v>
      </c>
      <c r="G21" s="34"/>
      <c r="H21" s="34">
        <v>2372093</v>
      </c>
      <c r="I21" s="34"/>
      <c r="J21" s="34">
        <v>2437748</v>
      </c>
      <c r="K21" s="30"/>
      <c r="L21" s="30"/>
      <c r="M21" s="30"/>
    </row>
    <row r="22" spans="1:13" ht="21.75" customHeight="1" x14ac:dyDescent="0.55000000000000004">
      <c r="A22" s="21" t="s">
        <v>22</v>
      </c>
      <c r="B22" s="83"/>
      <c r="C22" s="2"/>
      <c r="D22" s="34">
        <v>3216</v>
      </c>
      <c r="E22" s="34"/>
      <c r="F22" s="34">
        <v>3800</v>
      </c>
      <c r="G22" s="34"/>
      <c r="H22" s="34">
        <v>3216</v>
      </c>
      <c r="I22" s="34"/>
      <c r="J22" s="34">
        <v>3800</v>
      </c>
      <c r="K22" s="30"/>
      <c r="L22" s="30"/>
      <c r="M22" s="30"/>
    </row>
    <row r="23" spans="1:13" ht="21.75" customHeight="1" x14ac:dyDescent="0.55000000000000004">
      <c r="A23" s="21" t="s">
        <v>23</v>
      </c>
      <c r="B23" s="83"/>
      <c r="C23" s="2"/>
      <c r="D23" s="33">
        <v>2374</v>
      </c>
      <c r="E23" s="33"/>
      <c r="F23" s="33">
        <v>2509</v>
      </c>
      <c r="G23" s="33"/>
      <c r="H23" s="33">
        <v>2374</v>
      </c>
      <c r="I23" s="33"/>
      <c r="J23" s="33">
        <v>2509</v>
      </c>
      <c r="K23" s="30"/>
      <c r="L23" s="30"/>
    </row>
    <row r="24" spans="1:13" ht="21.75" customHeight="1" x14ac:dyDescent="0.6">
      <c r="A24" s="11" t="s">
        <v>24</v>
      </c>
      <c r="C24" s="2"/>
      <c r="D24" s="97">
        <f>SUM(D18:D23)</f>
        <v>29821767</v>
      </c>
      <c r="E24" s="98"/>
      <c r="F24" s="97">
        <f>SUM(F18:F23)</f>
        <v>28294711</v>
      </c>
      <c r="G24" s="98"/>
      <c r="H24" s="97">
        <f>SUM(H18:H23)</f>
        <v>16446443</v>
      </c>
      <c r="I24" s="98"/>
      <c r="J24" s="97">
        <f>SUM(J18:J23)</f>
        <v>15988116</v>
      </c>
    </row>
    <row r="25" spans="1:13" ht="12" customHeight="1" x14ac:dyDescent="0.6">
      <c r="A25" s="11"/>
      <c r="C25" s="2"/>
      <c r="D25" s="99"/>
      <c r="E25" s="98"/>
      <c r="F25" s="99"/>
      <c r="G25" s="98"/>
      <c r="H25" s="98"/>
      <c r="I25" s="98"/>
      <c r="J25" s="98"/>
    </row>
    <row r="26" spans="1:13" ht="21.75" customHeight="1" thickBot="1" x14ac:dyDescent="0.65">
      <c r="A26" s="11" t="s">
        <v>25</v>
      </c>
      <c r="C26" s="2"/>
      <c r="D26" s="100">
        <f>SUM(D15+D24)</f>
        <v>34198688</v>
      </c>
      <c r="E26" s="98"/>
      <c r="F26" s="100">
        <f>SUM(F15+F24)</f>
        <v>32639867</v>
      </c>
      <c r="G26" s="98"/>
      <c r="H26" s="100">
        <f>SUM(H15+H24)</f>
        <v>20823364</v>
      </c>
      <c r="I26" s="98"/>
      <c r="J26" s="100">
        <f>SUM(J15+J24)</f>
        <v>20333272</v>
      </c>
    </row>
    <row r="27" spans="1:13" ht="21.75" customHeight="1" thickTop="1" x14ac:dyDescent="0.55000000000000004">
      <c r="A27" s="21"/>
      <c r="C27" s="2"/>
      <c r="D27" s="33"/>
      <c r="E27" s="1"/>
      <c r="F27" s="33"/>
      <c r="G27" s="1"/>
      <c r="H27" s="1"/>
      <c r="I27" s="1"/>
      <c r="J27" s="1"/>
      <c r="K27"/>
    </row>
    <row r="28" spans="1:13" ht="24" customHeight="1" x14ac:dyDescent="0.6">
      <c r="A28" s="12" t="s">
        <v>0</v>
      </c>
      <c r="C28" s="60"/>
      <c r="D28" s="85"/>
      <c r="E28" s="85"/>
      <c r="F28" s="85"/>
      <c r="G28" s="85"/>
      <c r="H28" s="85"/>
      <c r="I28" s="85"/>
      <c r="J28" s="85"/>
    </row>
    <row r="29" spans="1:13" ht="24" customHeight="1" x14ac:dyDescent="0.6">
      <c r="A29" s="12" t="s">
        <v>1</v>
      </c>
      <c r="C29" s="60"/>
    </row>
    <row r="30" spans="1:13" ht="24" customHeight="1" x14ac:dyDescent="0.6">
      <c r="A30" s="12"/>
      <c r="C30" s="60"/>
    </row>
    <row r="31" spans="1:13" ht="21.75" customHeight="1" x14ac:dyDescent="0.6">
      <c r="A31" s="12"/>
      <c r="C31" s="60"/>
      <c r="D31" s="123" t="s">
        <v>2</v>
      </c>
      <c r="E31" s="123"/>
      <c r="F31" s="123"/>
    </row>
    <row r="32" spans="1:13" ht="22.5" customHeight="1" x14ac:dyDescent="0.6">
      <c r="C32" s="2"/>
      <c r="D32" s="123" t="s">
        <v>3</v>
      </c>
      <c r="E32" s="123"/>
      <c r="F32" s="123"/>
      <c r="G32" s="3"/>
      <c r="H32" s="123" t="s">
        <v>4</v>
      </c>
      <c r="I32" s="123"/>
      <c r="J32" s="123"/>
    </row>
    <row r="33" spans="1:13" ht="23.4" x14ac:dyDescent="0.6">
      <c r="A33" s="12"/>
      <c r="C33" s="2"/>
      <c r="D33" s="22" t="s">
        <v>5</v>
      </c>
      <c r="E33" s="2"/>
      <c r="F33" s="22" t="s">
        <v>6</v>
      </c>
      <c r="G33" s="2"/>
      <c r="H33" s="22" t="s">
        <v>5</v>
      </c>
      <c r="I33" s="2"/>
      <c r="J33" s="22" t="s">
        <v>6</v>
      </c>
    </row>
    <row r="34" spans="1:13" ht="23.4" x14ac:dyDescent="0.6">
      <c r="A34" s="12" t="s">
        <v>26</v>
      </c>
      <c r="B34" s="5" t="s">
        <v>8</v>
      </c>
      <c r="C34" s="2"/>
      <c r="D34" s="2">
        <v>2566</v>
      </c>
      <c r="E34" s="2"/>
      <c r="F34" s="2">
        <v>2566</v>
      </c>
      <c r="G34" s="2"/>
      <c r="H34" s="2">
        <v>2566</v>
      </c>
      <c r="I34" s="2"/>
      <c r="J34" s="2">
        <v>2566</v>
      </c>
    </row>
    <row r="35" spans="1:13" ht="21.75" customHeight="1" x14ac:dyDescent="0.6">
      <c r="A35" s="12"/>
      <c r="C35" s="2"/>
      <c r="D35" s="126" t="s">
        <v>9</v>
      </c>
      <c r="E35" s="126"/>
      <c r="F35" s="126"/>
      <c r="G35" s="126"/>
      <c r="H35" s="126"/>
      <c r="I35" s="126"/>
      <c r="J35" s="126"/>
    </row>
    <row r="36" spans="1:13" ht="22.2" x14ac:dyDescent="0.6">
      <c r="A36" s="9" t="s">
        <v>27</v>
      </c>
      <c r="C36" s="2"/>
      <c r="D36" s="2"/>
      <c r="E36" s="2"/>
      <c r="F36" s="2"/>
      <c r="G36" s="2"/>
      <c r="H36" s="2"/>
      <c r="I36" s="2"/>
      <c r="J36" s="2"/>
    </row>
    <row r="37" spans="1:13" x14ac:dyDescent="0.55000000000000004">
      <c r="A37" s="21" t="s">
        <v>28</v>
      </c>
      <c r="B37" s="5">
        <v>2</v>
      </c>
      <c r="C37" s="2"/>
      <c r="D37" s="86">
        <v>2323278</v>
      </c>
      <c r="E37" s="101"/>
      <c r="F37" s="38">
        <v>2029247</v>
      </c>
      <c r="G37" s="101"/>
      <c r="H37" s="86">
        <v>2323278</v>
      </c>
      <c r="I37" s="101"/>
      <c r="J37" s="86">
        <v>2029247</v>
      </c>
      <c r="K37" s="30"/>
      <c r="L37" s="56"/>
    </row>
    <row r="38" spans="1:13" x14ac:dyDescent="0.55000000000000004">
      <c r="A38" s="21" t="s">
        <v>29</v>
      </c>
      <c r="C38" s="2"/>
      <c r="D38" s="86">
        <v>0</v>
      </c>
      <c r="E38" s="101"/>
      <c r="F38" s="38">
        <v>150000</v>
      </c>
      <c r="G38" s="101"/>
      <c r="H38" s="86">
        <v>0</v>
      </c>
      <c r="I38" s="101"/>
      <c r="J38" s="86">
        <v>150000</v>
      </c>
      <c r="K38" s="30"/>
      <c r="L38" s="56"/>
    </row>
    <row r="39" spans="1:13" x14ac:dyDescent="0.55000000000000004">
      <c r="A39" s="21" t="s">
        <v>30</v>
      </c>
      <c r="C39" s="2"/>
      <c r="D39" s="86">
        <v>1225</v>
      </c>
      <c r="E39" s="102"/>
      <c r="F39" s="38">
        <v>1496</v>
      </c>
      <c r="G39" s="102"/>
      <c r="H39" s="86">
        <v>1225</v>
      </c>
      <c r="I39" s="102"/>
      <c r="J39" s="86">
        <v>1496</v>
      </c>
      <c r="K39" s="30"/>
      <c r="L39" s="30"/>
    </row>
    <row r="40" spans="1:13" ht="22.2" x14ac:dyDescent="0.6">
      <c r="A40" s="21" t="s">
        <v>31</v>
      </c>
      <c r="C40" s="3"/>
      <c r="D40" s="86">
        <v>73531</v>
      </c>
      <c r="E40" s="103"/>
      <c r="F40" s="99">
        <v>80797</v>
      </c>
      <c r="G40" s="102"/>
      <c r="H40" s="86">
        <v>73531</v>
      </c>
      <c r="I40" s="102"/>
      <c r="J40" s="86">
        <v>80797</v>
      </c>
      <c r="K40" s="30"/>
      <c r="L40" s="30"/>
      <c r="M40" s="30"/>
    </row>
    <row r="41" spans="1:13" ht="21.75" customHeight="1" x14ac:dyDescent="0.6">
      <c r="A41" s="11" t="s">
        <v>32</v>
      </c>
      <c r="C41" s="2"/>
      <c r="D41" s="97">
        <f>SUM(D37:D40)</f>
        <v>2398034</v>
      </c>
      <c r="E41" s="98"/>
      <c r="F41" s="97">
        <f>SUM(F37:F40)</f>
        <v>2261540</v>
      </c>
      <c r="G41" s="98"/>
      <c r="H41" s="97">
        <f>SUM(H37:H40)</f>
        <v>2398034</v>
      </c>
      <c r="I41" s="98"/>
      <c r="J41" s="97">
        <f>SUM(J37:J40)</f>
        <v>2261540</v>
      </c>
    </row>
    <row r="42" spans="1:13" ht="9" customHeight="1" x14ac:dyDescent="0.55000000000000004">
      <c r="C42" s="2"/>
      <c r="D42" s="102"/>
      <c r="E42" s="102"/>
      <c r="F42" s="102"/>
      <c r="G42" s="102"/>
      <c r="H42" s="102"/>
      <c r="I42" s="102"/>
      <c r="J42" s="102"/>
    </row>
    <row r="43" spans="1:13" ht="21.75" customHeight="1" x14ac:dyDescent="0.6">
      <c r="A43" s="9" t="s">
        <v>33</v>
      </c>
      <c r="C43" s="2"/>
      <c r="D43" s="102"/>
      <c r="E43" s="102"/>
      <c r="F43" s="102"/>
      <c r="G43" s="102"/>
      <c r="H43" s="102"/>
      <c r="I43" s="102"/>
      <c r="J43" s="102"/>
    </row>
    <row r="44" spans="1:13" ht="21.75" customHeight="1" x14ac:dyDescent="0.55000000000000004">
      <c r="A44" s="21" t="s">
        <v>34</v>
      </c>
      <c r="C44" s="2"/>
      <c r="D44" s="99">
        <v>168652</v>
      </c>
      <c r="E44" s="99"/>
      <c r="F44" s="99">
        <v>167061</v>
      </c>
      <c r="G44" s="99"/>
      <c r="H44" s="99">
        <v>168652</v>
      </c>
      <c r="I44" s="102"/>
      <c r="J44" s="104">
        <v>167061</v>
      </c>
      <c r="K44" s="30"/>
      <c r="L44" s="30"/>
    </row>
    <row r="45" spans="1:13" ht="21.75" customHeight="1" x14ac:dyDescent="0.55000000000000004">
      <c r="A45" s="21" t="s">
        <v>35</v>
      </c>
      <c r="C45" s="2"/>
      <c r="D45" s="102">
        <v>533207</v>
      </c>
      <c r="E45" s="102"/>
      <c r="F45" s="102">
        <v>460487</v>
      </c>
      <c r="G45" s="102"/>
      <c r="H45" s="102">
        <v>533207</v>
      </c>
      <c r="I45" s="102"/>
      <c r="J45" s="102">
        <v>460487</v>
      </c>
      <c r="K45" s="30"/>
    </row>
    <row r="46" spans="1:13" ht="21.75" customHeight="1" x14ac:dyDescent="0.55000000000000004">
      <c r="A46" s="21" t="s">
        <v>36</v>
      </c>
      <c r="C46" s="2"/>
      <c r="D46" s="102">
        <v>1991</v>
      </c>
      <c r="E46" s="102"/>
      <c r="F46" s="102">
        <v>2304</v>
      </c>
      <c r="G46" s="102"/>
      <c r="H46" s="102">
        <v>1991</v>
      </c>
      <c r="I46" s="102"/>
      <c r="J46" s="102">
        <v>2304</v>
      </c>
      <c r="K46" s="30"/>
    </row>
    <row r="47" spans="1:13" ht="21.75" customHeight="1" x14ac:dyDescent="0.6">
      <c r="A47" s="11" t="s">
        <v>37</v>
      </c>
      <c r="C47" s="2"/>
      <c r="D47" s="97">
        <f>SUM(D44:D46)</f>
        <v>703850</v>
      </c>
      <c r="E47" s="98"/>
      <c r="F47" s="97">
        <f>SUM(F44:F46)</f>
        <v>629852</v>
      </c>
      <c r="G47" s="98"/>
      <c r="H47" s="97">
        <f>SUM(H44:H46)</f>
        <v>703850</v>
      </c>
      <c r="I47" s="98"/>
      <c r="J47" s="97">
        <f>SUM(J44:J46)</f>
        <v>629852</v>
      </c>
    </row>
    <row r="48" spans="1:13" ht="22.2" x14ac:dyDescent="0.6">
      <c r="A48" s="68"/>
      <c r="B48" s="6"/>
      <c r="C48" s="17"/>
      <c r="D48" s="105"/>
      <c r="E48" s="106"/>
      <c r="F48" s="105"/>
      <c r="G48" s="107"/>
      <c r="H48" s="107"/>
      <c r="I48" s="107"/>
      <c r="J48" s="107"/>
      <c r="K48" s="69"/>
      <c r="L48" s="69"/>
    </row>
    <row r="49" spans="1:13" ht="22.2" x14ac:dyDescent="0.6">
      <c r="A49" s="11" t="s">
        <v>38</v>
      </c>
      <c r="C49" s="2"/>
      <c r="D49" s="108">
        <f>SUM(D41+D47)</f>
        <v>3101884</v>
      </c>
      <c r="E49" s="98"/>
      <c r="F49" s="108">
        <f>SUM(F41+F47)</f>
        <v>2891392</v>
      </c>
      <c r="G49" s="98"/>
      <c r="H49" s="108">
        <f>SUM(H41+H47)</f>
        <v>3101884</v>
      </c>
      <c r="I49" s="98"/>
      <c r="J49" s="108">
        <f>SUM(J41+J47)</f>
        <v>2891392</v>
      </c>
    </row>
    <row r="50" spans="1:13" ht="21.75" customHeight="1" x14ac:dyDescent="0.55000000000000004">
      <c r="C50" s="2"/>
      <c r="D50" s="102"/>
      <c r="E50" s="102"/>
      <c r="F50" s="102"/>
      <c r="G50" s="102"/>
      <c r="H50" s="46"/>
      <c r="I50" s="44"/>
      <c r="J50" s="46"/>
      <c r="K50"/>
    </row>
    <row r="51" spans="1:13" ht="21.75" customHeight="1" x14ac:dyDescent="0.6">
      <c r="A51" s="9" t="s">
        <v>39</v>
      </c>
      <c r="C51" s="2"/>
      <c r="D51" s="102"/>
      <c r="E51" s="102"/>
      <c r="F51" s="102"/>
      <c r="G51" s="102"/>
      <c r="H51" s="102"/>
      <c r="I51" s="102"/>
      <c r="J51" s="102"/>
    </row>
    <row r="52" spans="1:13" ht="21.75" customHeight="1" x14ac:dyDescent="0.55000000000000004">
      <c r="A52" s="62" t="s">
        <v>40</v>
      </c>
      <c r="C52" s="2"/>
      <c r="D52" s="102"/>
      <c r="E52" s="102"/>
      <c r="F52" s="102"/>
      <c r="G52" s="102"/>
      <c r="H52" s="102"/>
      <c r="I52" s="102"/>
      <c r="J52" s="102"/>
    </row>
    <row r="53" spans="1:13" ht="21.75" customHeight="1" x14ac:dyDescent="0.55000000000000004">
      <c r="A53" s="62" t="s">
        <v>41</v>
      </c>
      <c r="C53" s="2"/>
      <c r="D53" s="103"/>
      <c r="E53" s="103"/>
      <c r="F53" s="103"/>
      <c r="G53" s="103"/>
      <c r="H53" s="103"/>
      <c r="I53" s="103"/>
      <c r="J53" s="103"/>
      <c r="K53"/>
    </row>
    <row r="54" spans="1:13" ht="21.75" customHeight="1" thickBot="1" x14ac:dyDescent="0.6">
      <c r="A54" s="87" t="s">
        <v>42</v>
      </c>
      <c r="C54" s="2"/>
      <c r="D54" s="109">
        <v>201600</v>
      </c>
      <c r="E54" s="102"/>
      <c r="F54" s="109">
        <v>201600</v>
      </c>
      <c r="G54" s="102"/>
      <c r="H54" s="109">
        <v>201600</v>
      </c>
      <c r="I54" s="102"/>
      <c r="J54" s="109">
        <v>201600</v>
      </c>
      <c r="K54"/>
    </row>
    <row r="55" spans="1:13" ht="21.75" customHeight="1" thickTop="1" x14ac:dyDescent="0.55000000000000004">
      <c r="A55" s="21" t="s">
        <v>43</v>
      </c>
      <c r="C55" s="2"/>
      <c r="D55" s="103"/>
      <c r="E55" s="102"/>
      <c r="F55" s="102"/>
      <c r="G55" s="103"/>
      <c r="H55" s="103"/>
      <c r="I55" s="103"/>
      <c r="J55" s="103"/>
      <c r="K55"/>
    </row>
    <row r="56" spans="1:13" ht="21.75" customHeight="1" x14ac:dyDescent="0.55000000000000004">
      <c r="A56" s="87" t="s">
        <v>42</v>
      </c>
      <c r="C56" s="2"/>
      <c r="D56" s="102">
        <v>201600</v>
      </c>
      <c r="E56" s="102"/>
      <c r="F56" s="102">
        <v>201600</v>
      </c>
      <c r="G56" s="102"/>
      <c r="H56" s="102">
        <v>201600</v>
      </c>
      <c r="I56" s="102"/>
      <c r="J56" s="102">
        <v>201600</v>
      </c>
      <c r="K56"/>
    </row>
    <row r="57" spans="1:13" ht="21.75" customHeight="1" x14ac:dyDescent="0.55000000000000004">
      <c r="A57" s="21" t="s">
        <v>44</v>
      </c>
      <c r="C57" s="2"/>
      <c r="D57" s="102"/>
      <c r="E57" s="102"/>
      <c r="F57" s="102"/>
      <c r="G57" s="102"/>
      <c r="H57" s="102"/>
      <c r="I57" s="102"/>
      <c r="J57" s="102"/>
      <c r="K57"/>
      <c r="L57"/>
    </row>
    <row r="58" spans="1:13" ht="21.75" customHeight="1" x14ac:dyDescent="0.55000000000000004">
      <c r="A58" s="62" t="s">
        <v>45</v>
      </c>
      <c r="C58" s="2"/>
      <c r="D58" s="102"/>
      <c r="E58" s="102"/>
      <c r="F58" s="102"/>
      <c r="G58" s="102"/>
      <c r="H58" s="102"/>
      <c r="I58" s="102"/>
      <c r="J58" s="102"/>
      <c r="K58"/>
      <c r="L58"/>
      <c r="M58" s="88"/>
    </row>
    <row r="59" spans="1:13" ht="21.75" customHeight="1" x14ac:dyDescent="0.55000000000000004">
      <c r="A59" s="21" t="s">
        <v>46</v>
      </c>
      <c r="C59" s="2"/>
      <c r="D59" s="102">
        <v>20160</v>
      </c>
      <c r="E59" s="102"/>
      <c r="F59" s="102">
        <v>20160</v>
      </c>
      <c r="G59" s="102"/>
      <c r="H59" s="102">
        <v>20160</v>
      </c>
      <c r="I59" s="102"/>
      <c r="J59" s="110">
        <v>20160</v>
      </c>
      <c r="K59" s="30"/>
      <c r="L59"/>
      <c r="M59" s="88"/>
    </row>
    <row r="60" spans="1:13" ht="21.75" customHeight="1" x14ac:dyDescent="0.55000000000000004">
      <c r="A60" s="21" t="s">
        <v>47</v>
      </c>
      <c r="C60" s="2"/>
      <c r="D60" s="102">
        <v>2500000</v>
      </c>
      <c r="E60" s="102"/>
      <c r="F60" s="102">
        <v>2500000</v>
      </c>
      <c r="G60" s="102"/>
      <c r="H60" s="102">
        <v>2500000</v>
      </c>
      <c r="I60" s="102"/>
      <c r="J60" s="110">
        <v>2500000</v>
      </c>
      <c r="K60" s="30"/>
      <c r="L60"/>
      <c r="M60" s="88"/>
    </row>
    <row r="61" spans="1:13" ht="21.75" customHeight="1" x14ac:dyDescent="0.55000000000000004">
      <c r="A61" s="21" t="s">
        <v>48</v>
      </c>
      <c r="C61" s="2"/>
      <c r="D61" s="99">
        <v>27095312</v>
      </c>
      <c r="E61" s="102"/>
      <c r="F61" s="99">
        <v>26587031</v>
      </c>
      <c r="G61" s="102"/>
      <c r="H61" s="99">
        <v>12283495</v>
      </c>
      <c r="I61" s="102"/>
      <c r="J61" s="102">
        <v>12410213</v>
      </c>
      <c r="K61" s="30"/>
      <c r="L61" s="89"/>
      <c r="M61" s="89"/>
    </row>
    <row r="62" spans="1:13" ht="21.75" customHeight="1" x14ac:dyDescent="0.55000000000000004">
      <c r="A62" s="21" t="s">
        <v>49</v>
      </c>
      <c r="C62" s="2"/>
      <c r="D62" s="111">
        <v>1279732</v>
      </c>
      <c r="E62" s="102"/>
      <c r="F62" s="111">
        <v>439684</v>
      </c>
      <c r="G62" s="102"/>
      <c r="H62" s="111">
        <v>2716225</v>
      </c>
      <c r="I62" s="102"/>
      <c r="J62" s="112">
        <v>2309907</v>
      </c>
      <c r="K62" s="30"/>
      <c r="L62" s="89"/>
      <c r="M62" s="89"/>
    </row>
    <row r="63" spans="1:13" ht="21.75" customHeight="1" x14ac:dyDescent="0.6">
      <c r="A63" s="11" t="s">
        <v>50</v>
      </c>
      <c r="C63" s="2"/>
      <c r="D63" s="108">
        <f>SUM(D56:D62)</f>
        <v>31096804</v>
      </c>
      <c r="E63" s="98"/>
      <c r="F63" s="108">
        <f>SUM(F56:F62)</f>
        <v>29748475</v>
      </c>
      <c r="G63" s="98"/>
      <c r="H63" s="108">
        <f>SUM(H56:H62)</f>
        <v>17721480</v>
      </c>
      <c r="I63" s="98"/>
      <c r="J63" s="108">
        <f>SUM(J56:J62)</f>
        <v>17441880</v>
      </c>
      <c r="K63"/>
    </row>
    <row r="64" spans="1:13" ht="21.75" customHeight="1" x14ac:dyDescent="0.6">
      <c r="A64" s="11"/>
      <c r="C64" s="2"/>
      <c r="D64" s="98"/>
      <c r="E64" s="98"/>
      <c r="F64" s="98"/>
      <c r="G64" s="98"/>
      <c r="H64" s="98"/>
      <c r="I64" s="98"/>
      <c r="J64" s="98"/>
      <c r="K64"/>
    </row>
    <row r="65" spans="1:15" ht="22.8" thickBot="1" x14ac:dyDescent="0.65">
      <c r="A65" s="11" t="s">
        <v>51</v>
      </c>
      <c r="C65" s="2"/>
      <c r="D65" s="100">
        <f>D49+D63</f>
        <v>34198688</v>
      </c>
      <c r="E65" s="98"/>
      <c r="F65" s="100">
        <f>F49+F63</f>
        <v>32639867</v>
      </c>
      <c r="G65" s="98"/>
      <c r="H65" s="100">
        <f>H49+H63</f>
        <v>20823364</v>
      </c>
      <c r="I65" s="98"/>
      <c r="J65" s="100">
        <f>J49+J63</f>
        <v>20333272</v>
      </c>
      <c r="K65" s="85"/>
      <c r="L65" s="85"/>
      <c r="M65" s="85"/>
      <c r="N65" s="85"/>
      <c r="O65" s="85"/>
    </row>
    <row r="66" spans="1:15" ht="22.8" thickTop="1" x14ac:dyDescent="0.6">
      <c r="A66" s="11"/>
      <c r="C66" s="2"/>
      <c r="D66" s="4"/>
      <c r="E66" s="4"/>
      <c r="F66" s="4"/>
      <c r="G66" s="4"/>
      <c r="H66" s="4"/>
      <c r="I66" s="4"/>
      <c r="J66" s="4"/>
      <c r="L66" s="85"/>
      <c r="M66" s="85"/>
      <c r="N66" s="85"/>
      <c r="O66" s="85"/>
    </row>
    <row r="67" spans="1:15" ht="22.35" customHeight="1" x14ac:dyDescent="0.6">
      <c r="C67" s="2"/>
      <c r="D67" s="127"/>
      <c r="E67" s="127"/>
      <c r="F67" s="127"/>
      <c r="G67" s="94"/>
      <c r="H67" s="127"/>
      <c r="I67" s="127"/>
      <c r="J67" s="127"/>
    </row>
    <row r="68" spans="1:15" ht="19.5" customHeight="1" x14ac:dyDescent="0.6">
      <c r="C68" s="2"/>
      <c r="D68" s="125">
        <f>D26-D65</f>
        <v>0</v>
      </c>
      <c r="E68" s="124"/>
      <c r="F68" s="124"/>
      <c r="G68" s="3"/>
      <c r="H68" s="125">
        <f>H26-H65</f>
        <v>0</v>
      </c>
      <c r="I68" s="124"/>
      <c r="J68" s="124"/>
    </row>
    <row r="69" spans="1:15" ht="20.100000000000001" customHeight="1" x14ac:dyDescent="0.55000000000000004">
      <c r="C69" s="2"/>
      <c r="D69" s="2"/>
      <c r="E69" s="2"/>
      <c r="F69" s="2"/>
      <c r="G69" s="2"/>
      <c r="H69" s="2"/>
      <c r="I69" s="2"/>
      <c r="J69" s="2"/>
    </row>
    <row r="70" spans="1:15" ht="15" customHeight="1" x14ac:dyDescent="0.55000000000000004">
      <c r="C70" s="2"/>
      <c r="D70" s="122"/>
      <c r="E70" s="122"/>
      <c r="F70" s="122"/>
      <c r="G70" s="122"/>
      <c r="H70" s="122"/>
      <c r="I70" s="122"/>
      <c r="J70" s="122"/>
    </row>
    <row r="71" spans="1:15" ht="21.75" customHeight="1" x14ac:dyDescent="0.6">
      <c r="A71" s="9"/>
      <c r="C71" s="2"/>
      <c r="D71" s="44"/>
      <c r="E71" s="19"/>
      <c r="F71" s="44"/>
      <c r="G71" s="19"/>
      <c r="H71" s="44"/>
      <c r="I71" s="19"/>
      <c r="J71" s="44"/>
    </row>
    <row r="72" spans="1:15" ht="21.75" customHeight="1" x14ac:dyDescent="0.55000000000000004">
      <c r="A72" s="6"/>
      <c r="C72" s="2"/>
      <c r="D72" s="1"/>
      <c r="E72" s="1"/>
      <c r="F72" s="1"/>
      <c r="G72" s="1"/>
      <c r="H72" s="1"/>
      <c r="I72" s="1"/>
      <c r="J72" s="1"/>
      <c r="K72" s="30"/>
      <c r="L72" s="45"/>
      <c r="M72" s="45"/>
    </row>
    <row r="73" spans="1:15" ht="21.75" customHeight="1" x14ac:dyDescent="0.55000000000000004">
      <c r="A73" s="21"/>
      <c r="C73" s="2"/>
      <c r="D73" s="1"/>
      <c r="E73" s="1"/>
      <c r="F73" s="1"/>
      <c r="G73" s="1"/>
      <c r="H73" s="1"/>
      <c r="I73" s="1"/>
      <c r="J73" s="1"/>
      <c r="K73" s="30"/>
      <c r="L73" s="45"/>
      <c r="M73" s="45"/>
    </row>
    <row r="74" spans="1:15" ht="21.75" customHeight="1" x14ac:dyDescent="0.55000000000000004">
      <c r="A74" s="6"/>
      <c r="C74" s="2"/>
      <c r="D74" s="1"/>
      <c r="E74" s="1"/>
      <c r="F74" s="1"/>
      <c r="G74" s="1"/>
      <c r="H74" s="1"/>
      <c r="I74" s="1"/>
      <c r="J74" s="1"/>
      <c r="K74" s="30"/>
      <c r="L74" s="45"/>
      <c r="M74" s="45"/>
    </row>
    <row r="75" spans="1:15" ht="21.75" customHeight="1" x14ac:dyDescent="0.55000000000000004">
      <c r="C75" s="2"/>
      <c r="D75" s="1"/>
      <c r="E75" s="1"/>
      <c r="F75" s="1"/>
      <c r="G75" s="1"/>
      <c r="H75" s="1"/>
      <c r="I75" s="1"/>
      <c r="J75" s="1"/>
      <c r="K75" s="30"/>
      <c r="L75" s="45"/>
      <c r="M75" s="45"/>
    </row>
    <row r="76" spans="1:15" ht="21.75" customHeight="1" x14ac:dyDescent="0.55000000000000004">
      <c r="A76" s="21"/>
      <c r="C76" s="2"/>
      <c r="D76" s="1"/>
      <c r="E76" s="1"/>
      <c r="F76" s="1"/>
      <c r="G76" s="1"/>
      <c r="H76" s="1"/>
      <c r="I76" s="1"/>
      <c r="J76" s="1"/>
      <c r="K76" s="30"/>
      <c r="L76" s="45"/>
      <c r="M76" s="45"/>
    </row>
    <row r="77" spans="1:15" ht="21.75" customHeight="1" x14ac:dyDescent="0.6">
      <c r="A77" s="11"/>
      <c r="C77" s="2"/>
      <c r="D77" s="37"/>
      <c r="E77" s="4"/>
      <c r="F77" s="37"/>
      <c r="G77" s="4"/>
      <c r="H77" s="37"/>
      <c r="I77" s="4"/>
      <c r="J77" s="37"/>
      <c r="K77"/>
      <c r="L77" s="45"/>
      <c r="M77" s="45"/>
    </row>
    <row r="78" spans="1:15" ht="15" customHeight="1" x14ac:dyDescent="0.55000000000000004">
      <c r="C78" s="2"/>
      <c r="L78" s="45"/>
      <c r="M78" s="45"/>
    </row>
    <row r="79" spans="1:15" ht="19.350000000000001" customHeight="1" x14ac:dyDescent="0.6">
      <c r="A79" s="9"/>
      <c r="C79" s="2"/>
      <c r="D79" s="44"/>
      <c r="E79" s="1"/>
      <c r="F79" s="44"/>
      <c r="G79" s="1"/>
      <c r="H79" s="44"/>
      <c r="I79" s="1"/>
      <c r="J79" s="44"/>
      <c r="L79" s="45"/>
      <c r="M79" s="45"/>
    </row>
    <row r="80" spans="1:15" ht="21.75" customHeight="1" x14ac:dyDescent="0.55000000000000004">
      <c r="C80" s="2"/>
      <c r="D80" s="1"/>
      <c r="E80" s="1"/>
      <c r="F80" s="1"/>
      <c r="G80" s="1"/>
      <c r="H80" s="1"/>
      <c r="I80" s="1"/>
      <c r="J80" s="1"/>
      <c r="K80" s="30"/>
      <c r="L80" s="45"/>
      <c r="M80" s="45"/>
    </row>
    <row r="81" spans="1:13" ht="21.75" customHeight="1" x14ac:dyDescent="0.55000000000000004">
      <c r="A81" s="21"/>
      <c r="C81" s="2"/>
      <c r="D81" s="1"/>
      <c r="E81" s="1"/>
      <c r="F81" s="1"/>
      <c r="G81" s="1"/>
      <c r="H81" s="1"/>
      <c r="I81" s="1"/>
      <c r="J81" s="1"/>
      <c r="K81" s="30"/>
      <c r="L81" s="45"/>
      <c r="M81" s="45"/>
    </row>
    <row r="82" spans="1:13" ht="21.75" customHeight="1" x14ac:dyDescent="0.55000000000000004">
      <c r="A82" s="21"/>
      <c r="C82" s="2"/>
      <c r="D82" s="1"/>
      <c r="E82" s="1"/>
      <c r="F82" s="1"/>
      <c r="G82" s="1"/>
      <c r="H82" s="1"/>
      <c r="I82" s="1"/>
      <c r="J82" s="1"/>
      <c r="K82" s="30"/>
      <c r="L82" s="45"/>
      <c r="M82" s="45"/>
    </row>
    <row r="83" spans="1:13" ht="21.75" customHeight="1" x14ac:dyDescent="0.6">
      <c r="A83" s="11"/>
      <c r="C83" s="2"/>
      <c r="D83" s="37"/>
      <c r="E83" s="4"/>
      <c r="F83" s="37"/>
      <c r="G83" s="4"/>
      <c r="H83" s="37"/>
      <c r="I83" s="4"/>
      <c r="J83" s="37"/>
      <c r="L83" s="45"/>
      <c r="M83" s="45"/>
    </row>
    <row r="84" spans="1:13" ht="14.1" customHeight="1" x14ac:dyDescent="0.6">
      <c r="A84" s="11"/>
      <c r="C84" s="2"/>
      <c r="D84" s="1"/>
      <c r="E84" s="1"/>
      <c r="F84" s="1"/>
      <c r="G84" s="1"/>
      <c r="H84" s="1"/>
      <c r="I84" s="1"/>
      <c r="J84" s="1"/>
      <c r="L84" s="45"/>
      <c r="M84" s="45"/>
    </row>
    <row r="85" spans="1:13" ht="21.75" customHeight="1" x14ac:dyDescent="0.6">
      <c r="A85" s="11"/>
      <c r="C85" s="2"/>
      <c r="D85" s="4"/>
      <c r="E85" s="4"/>
      <c r="F85" s="4"/>
      <c r="G85" s="4"/>
      <c r="H85" s="4"/>
      <c r="I85" s="4"/>
      <c r="J85" s="4"/>
      <c r="L85" s="45"/>
      <c r="M85" s="45"/>
    </row>
    <row r="86" spans="1:13" ht="21.75" customHeight="1" x14ac:dyDescent="0.55000000000000004">
      <c r="A86" s="21"/>
      <c r="C86" s="2"/>
      <c r="D86" s="1"/>
      <c r="E86" s="1"/>
      <c r="F86" s="1"/>
      <c r="G86" s="1"/>
      <c r="H86" s="49"/>
      <c r="I86" s="1"/>
      <c r="J86" s="49"/>
      <c r="L86" s="45"/>
      <c r="M86" s="45"/>
    </row>
    <row r="87" spans="1:13" ht="22.2" x14ac:dyDescent="0.6">
      <c r="A87" s="11"/>
      <c r="C87" s="22"/>
      <c r="D87" s="91"/>
      <c r="E87" s="4"/>
      <c r="F87" s="91"/>
      <c r="G87" s="4"/>
      <c r="H87" s="91"/>
      <c r="I87" s="4"/>
      <c r="J87" s="91"/>
      <c r="L87" s="45"/>
      <c r="M87" s="45"/>
    </row>
    <row r="88" spans="1:13" ht="21.75" customHeight="1" x14ac:dyDescent="0.55000000000000004">
      <c r="A88" s="21"/>
      <c r="C88" s="22"/>
      <c r="D88" s="33"/>
      <c r="E88" s="33"/>
      <c r="F88" s="33"/>
      <c r="G88" s="33"/>
      <c r="H88" s="33"/>
      <c r="I88" s="33"/>
      <c r="J88" s="33"/>
      <c r="K88" s="92"/>
      <c r="L88" s="45"/>
      <c r="M88" s="45"/>
    </row>
    <row r="89" spans="1:13" ht="21.75" customHeight="1" x14ac:dyDescent="0.6">
      <c r="A89" s="11"/>
      <c r="C89" s="22"/>
      <c r="D89" s="37"/>
      <c r="E89" s="4"/>
      <c r="F89" s="37"/>
      <c r="G89" s="4"/>
      <c r="H89" s="37"/>
      <c r="I89" s="4"/>
      <c r="J89" s="37"/>
      <c r="K89"/>
      <c r="L89" s="45"/>
      <c r="M89" s="45"/>
    </row>
    <row r="90" spans="1:13" ht="13.5" customHeight="1" x14ac:dyDescent="0.6">
      <c r="A90" s="11"/>
      <c r="C90" s="22"/>
      <c r="D90" s="16"/>
      <c r="E90" s="16"/>
      <c r="F90" s="16"/>
      <c r="G90" s="4"/>
      <c r="H90" s="16"/>
      <c r="I90" s="4"/>
      <c r="J90" s="16"/>
      <c r="K90"/>
    </row>
    <row r="91" spans="1:13" ht="21.75" customHeight="1" x14ac:dyDescent="0.6">
      <c r="A91" s="11"/>
      <c r="D91" s="45"/>
      <c r="E91" s="45"/>
      <c r="F91" s="45"/>
      <c r="G91" s="45"/>
      <c r="H91" s="45"/>
      <c r="I91" s="45"/>
      <c r="J91" s="45"/>
    </row>
    <row r="92" spans="1:13" ht="21.75" customHeight="1" x14ac:dyDescent="0.55000000000000004">
      <c r="A92" s="21"/>
      <c r="D92" s="92"/>
      <c r="E92" s="90"/>
      <c r="F92" s="92"/>
      <c r="G92" s="90"/>
      <c r="H92" s="92"/>
      <c r="I92" s="90"/>
      <c r="J92" s="92"/>
    </row>
    <row r="93" spans="1:13" ht="21.75" customHeight="1" x14ac:dyDescent="0.6">
      <c r="A93" s="11"/>
      <c r="D93" s="45"/>
      <c r="E93" s="45"/>
      <c r="F93" s="45"/>
      <c r="G93" s="45"/>
      <c r="H93" s="45"/>
      <c r="I93" s="45"/>
      <c r="J93" s="45"/>
    </row>
    <row r="94" spans="1:13" ht="25.35" customHeight="1" x14ac:dyDescent="0.6">
      <c r="A94" s="12"/>
      <c r="C94" s="60"/>
      <c r="D94" s="85"/>
      <c r="E94" s="85"/>
      <c r="F94" s="85"/>
      <c r="G94" s="85"/>
      <c r="H94" s="30"/>
      <c r="I94" s="85"/>
      <c r="J94" s="30"/>
    </row>
    <row r="95" spans="1:13" ht="21.75" customHeight="1" x14ac:dyDescent="0.6">
      <c r="A95" s="12"/>
      <c r="C95" s="60"/>
      <c r="D95" s="85"/>
      <c r="F95" s="85"/>
      <c r="H95" s="85"/>
      <c r="J95" s="85"/>
    </row>
    <row r="96" spans="1:13" ht="21.75" customHeight="1" x14ac:dyDescent="0.6">
      <c r="A96" s="12"/>
      <c r="C96" s="60"/>
      <c r="D96" s="85"/>
      <c r="F96" s="85"/>
      <c r="H96" s="85"/>
      <c r="J96" s="85"/>
    </row>
    <row r="97" spans="1:10" ht="21.75" customHeight="1" x14ac:dyDescent="0.6">
      <c r="A97" s="18"/>
      <c r="B97" s="18"/>
      <c r="C97" s="18"/>
      <c r="D97" s="123"/>
      <c r="E97" s="123"/>
      <c r="F97" s="123"/>
    </row>
    <row r="98" spans="1:10" ht="21.75" customHeight="1" x14ac:dyDescent="0.6">
      <c r="C98" s="2"/>
      <c r="D98" s="123"/>
      <c r="E98" s="123"/>
      <c r="F98" s="123"/>
      <c r="G98" s="3"/>
      <c r="H98" s="123"/>
      <c r="I98" s="123"/>
      <c r="J98" s="123"/>
    </row>
    <row r="99" spans="1:10" ht="21.75" customHeight="1" x14ac:dyDescent="0.6">
      <c r="C99" s="2"/>
      <c r="D99" s="124"/>
      <c r="E99" s="124"/>
      <c r="F99" s="124"/>
      <c r="G99" s="3"/>
      <c r="H99" s="124"/>
      <c r="I99" s="124"/>
      <c r="J99" s="124"/>
    </row>
    <row r="100" spans="1:10" ht="21.75" customHeight="1" x14ac:dyDescent="0.6">
      <c r="C100" s="2"/>
      <c r="D100" s="124"/>
      <c r="E100" s="124"/>
      <c r="F100" s="124"/>
      <c r="G100" s="3"/>
      <c r="H100" s="124"/>
      <c r="I100" s="124"/>
      <c r="J100" s="124"/>
    </row>
    <row r="101" spans="1:10" ht="21.75" customHeight="1" x14ac:dyDescent="0.55000000000000004">
      <c r="C101" s="2"/>
      <c r="D101" s="2"/>
      <c r="E101" s="2"/>
      <c r="F101" s="2"/>
      <c r="G101" s="2"/>
      <c r="H101" s="2"/>
      <c r="I101" s="2"/>
      <c r="J101" s="2"/>
    </row>
    <row r="102" spans="1:10" ht="21.75" customHeight="1" x14ac:dyDescent="0.55000000000000004">
      <c r="C102" s="2"/>
      <c r="D102" s="122"/>
      <c r="E102" s="122"/>
      <c r="F102" s="122"/>
      <c r="G102" s="122"/>
      <c r="H102" s="122"/>
      <c r="I102" s="122"/>
      <c r="J102" s="122"/>
    </row>
    <row r="103" spans="1:10" ht="21.75" customHeight="1" x14ac:dyDescent="0.6">
      <c r="A103" s="9"/>
      <c r="C103" s="22"/>
      <c r="D103" s="37"/>
      <c r="E103" s="4"/>
      <c r="F103" s="37"/>
      <c r="G103" s="4"/>
      <c r="H103" s="37"/>
      <c r="I103" s="4"/>
      <c r="J103" s="37"/>
    </row>
    <row r="104" spans="1:10" ht="21.75" customHeight="1" x14ac:dyDescent="0.6">
      <c r="A104" s="11"/>
      <c r="C104" s="22"/>
      <c r="D104" s="16"/>
      <c r="E104" s="16"/>
      <c r="F104" s="16"/>
      <c r="G104" s="4"/>
      <c r="H104" s="16"/>
      <c r="I104" s="4"/>
      <c r="J104" s="16"/>
    </row>
    <row r="105" spans="1:10" ht="21.75" customHeight="1" x14ac:dyDescent="0.6">
      <c r="A105" s="11"/>
      <c r="D105" s="45"/>
      <c r="E105" s="45"/>
      <c r="F105" s="45"/>
      <c r="G105" s="45"/>
      <c r="H105" s="45"/>
      <c r="I105" s="45"/>
      <c r="J105" s="45"/>
    </row>
    <row r="106" spans="1:10" ht="21.75" customHeight="1" x14ac:dyDescent="0.6">
      <c r="A106" s="9"/>
      <c r="D106" s="45"/>
      <c r="E106" s="45"/>
      <c r="F106" s="45"/>
      <c r="G106" s="45"/>
      <c r="H106" s="45"/>
      <c r="I106" s="45"/>
      <c r="J106" s="45"/>
    </row>
    <row r="107" spans="1:10" ht="21.75" customHeight="1" x14ac:dyDescent="0.55000000000000004">
      <c r="A107" s="21"/>
      <c r="D107" s="45"/>
      <c r="E107" s="45"/>
      <c r="F107" s="45"/>
      <c r="G107" s="45"/>
      <c r="H107" s="45"/>
      <c r="I107" s="45"/>
      <c r="J107" s="45"/>
    </row>
    <row r="108" spans="1:10" ht="21.75" customHeight="1" x14ac:dyDescent="0.55000000000000004">
      <c r="A108" s="21"/>
      <c r="D108" s="45"/>
      <c r="E108" s="45"/>
      <c r="F108" s="45"/>
      <c r="G108" s="45"/>
      <c r="H108" s="45"/>
      <c r="I108" s="45"/>
      <c r="J108" s="45"/>
    </row>
    <row r="109" spans="1:10" ht="21.75" customHeight="1" x14ac:dyDescent="0.55000000000000004">
      <c r="A109" s="21"/>
      <c r="D109" s="45"/>
      <c r="E109" s="45"/>
      <c r="F109" s="45"/>
      <c r="G109" s="45"/>
      <c r="H109" s="45"/>
      <c r="I109" s="45"/>
      <c r="J109" s="45"/>
    </row>
    <row r="110" spans="1:10" ht="21.75" customHeight="1" x14ac:dyDescent="0.55000000000000004">
      <c r="A110" s="21"/>
      <c r="D110" s="45"/>
      <c r="E110" s="45"/>
      <c r="F110" s="45"/>
      <c r="G110" s="45"/>
      <c r="H110" s="45"/>
      <c r="I110" s="45"/>
      <c r="J110" s="45"/>
    </row>
    <row r="111" spans="1:10" ht="21.75" customHeight="1" x14ac:dyDescent="0.6">
      <c r="A111" s="11"/>
      <c r="D111" s="29"/>
      <c r="E111" s="29"/>
      <c r="F111" s="29"/>
      <c r="G111" s="29"/>
      <c r="H111" s="29"/>
      <c r="I111" s="29"/>
      <c r="J111" s="29"/>
    </row>
    <row r="112" spans="1:10" ht="21.75" customHeight="1" x14ac:dyDescent="0.6">
      <c r="A112" s="11"/>
      <c r="D112" s="29"/>
      <c r="E112" s="29"/>
      <c r="F112" s="29"/>
      <c r="G112" s="29"/>
      <c r="H112" s="29"/>
      <c r="I112" s="29"/>
      <c r="J112" s="29"/>
    </row>
    <row r="113" spans="1:10" ht="21.75" customHeight="1" x14ac:dyDescent="0.6">
      <c r="A113" s="48"/>
      <c r="D113" s="45"/>
      <c r="E113" s="45"/>
      <c r="F113" s="45"/>
      <c r="G113" s="45"/>
      <c r="H113" s="45"/>
      <c r="I113" s="45"/>
      <c r="J113" s="45"/>
    </row>
    <row r="114" spans="1:10" ht="21.75" customHeight="1" x14ac:dyDescent="0.55000000000000004">
      <c r="A114" s="54"/>
      <c r="D114" s="45"/>
      <c r="E114" s="45"/>
      <c r="F114" s="45"/>
      <c r="G114" s="45"/>
      <c r="H114" s="45"/>
      <c r="I114" s="45"/>
      <c r="J114" s="45"/>
    </row>
    <row r="115" spans="1:10" ht="21.75" customHeight="1" x14ac:dyDescent="0.55000000000000004">
      <c r="A115" s="54"/>
      <c r="D115" s="45"/>
      <c r="F115" s="45"/>
      <c r="H115" s="45"/>
      <c r="J115" s="45"/>
    </row>
    <row r="116" spans="1:10" ht="21.75" customHeight="1" x14ac:dyDescent="0.55000000000000004">
      <c r="A116" s="21"/>
      <c r="D116" s="46"/>
      <c r="E116" s="45"/>
      <c r="F116" s="46"/>
      <c r="G116" s="45"/>
      <c r="H116" s="53"/>
      <c r="I116" s="45"/>
      <c r="J116" s="53"/>
    </row>
    <row r="117" spans="1:10" ht="21.75" customHeight="1" x14ac:dyDescent="0.55000000000000004">
      <c r="A117" s="21"/>
    </row>
    <row r="118" spans="1:10" ht="21.75" customHeight="1" x14ac:dyDescent="0.55000000000000004">
      <c r="A118" s="77"/>
      <c r="D118" s="79"/>
      <c r="E118" s="33"/>
      <c r="F118" s="79"/>
      <c r="G118" s="33"/>
      <c r="H118" s="53"/>
      <c r="I118" s="33"/>
      <c r="J118" s="53"/>
    </row>
    <row r="119" spans="1:10" ht="21.75" customHeight="1" x14ac:dyDescent="0.6">
      <c r="A119" s="11"/>
      <c r="D119" s="28"/>
      <c r="E119" s="29"/>
      <c r="F119" s="28"/>
      <c r="G119" s="29"/>
      <c r="H119" s="28"/>
      <c r="I119" s="29"/>
      <c r="J119" s="28"/>
    </row>
    <row r="120" spans="1:10" ht="21.75" customHeight="1" x14ac:dyDescent="0.6">
      <c r="A120" s="11"/>
      <c r="C120" s="14"/>
      <c r="D120" s="28"/>
      <c r="E120" s="28"/>
      <c r="F120" s="28"/>
      <c r="G120" s="28"/>
      <c r="H120" s="28"/>
      <c r="I120" s="28"/>
      <c r="J120" s="28"/>
    </row>
    <row r="121" spans="1:10" ht="21.75" customHeight="1" x14ac:dyDescent="0.6">
      <c r="A121" s="17"/>
      <c r="B121" s="15"/>
      <c r="C121" s="14"/>
      <c r="D121" s="29"/>
      <c r="E121" s="29"/>
      <c r="F121" s="29"/>
      <c r="G121" s="29"/>
      <c r="H121" s="29"/>
      <c r="I121" s="29"/>
      <c r="J121" s="29"/>
    </row>
    <row r="123" spans="1:10" ht="21.75" customHeight="1" x14ac:dyDescent="0.6">
      <c r="A123" s="12"/>
      <c r="C123" s="60"/>
      <c r="D123" s="85"/>
      <c r="E123" s="85"/>
      <c r="F123" s="85"/>
      <c r="G123" s="85"/>
      <c r="H123" s="30"/>
      <c r="I123" s="85"/>
      <c r="J123" s="30"/>
    </row>
    <row r="124" spans="1:10" ht="24.75" customHeight="1" x14ac:dyDescent="0.6">
      <c r="A124" s="12"/>
      <c r="C124" s="60"/>
      <c r="D124" s="85"/>
      <c r="F124" s="85"/>
      <c r="H124" s="85"/>
      <c r="J124" s="85"/>
    </row>
    <row r="125" spans="1:10" ht="6" customHeight="1" x14ac:dyDescent="0.6">
      <c r="A125" s="12"/>
      <c r="C125" s="60"/>
      <c r="D125" s="85"/>
      <c r="F125" s="85"/>
      <c r="H125" s="85"/>
      <c r="J125" s="85"/>
    </row>
    <row r="126" spans="1:10" ht="22.35" customHeight="1" x14ac:dyDescent="0.6">
      <c r="A126" s="18"/>
      <c r="B126" s="18"/>
      <c r="C126" s="18"/>
      <c r="D126" s="123"/>
      <c r="E126" s="123"/>
      <c r="F126" s="123"/>
    </row>
    <row r="127" spans="1:10" ht="19.5" customHeight="1" x14ac:dyDescent="0.6">
      <c r="C127" s="2"/>
      <c r="D127" s="123"/>
      <c r="E127" s="123"/>
      <c r="F127" s="123"/>
      <c r="G127" s="3"/>
      <c r="H127" s="123"/>
      <c r="I127" s="123"/>
      <c r="J127" s="123"/>
    </row>
    <row r="128" spans="1:10" ht="22.35" customHeight="1" x14ac:dyDescent="0.6">
      <c r="C128" s="2"/>
      <c r="D128" s="124"/>
      <c r="E128" s="124"/>
      <c r="F128" s="124"/>
      <c r="G128" s="3"/>
      <c r="H128" s="124"/>
      <c r="I128" s="124"/>
      <c r="J128" s="124"/>
    </row>
    <row r="129" spans="1:13" ht="19.5" customHeight="1" x14ac:dyDescent="0.6">
      <c r="C129" s="2"/>
      <c r="D129" s="124"/>
      <c r="E129" s="124"/>
      <c r="F129" s="124"/>
      <c r="G129" s="3"/>
      <c r="H129" s="124"/>
      <c r="I129" s="124"/>
      <c r="J129" s="124"/>
    </row>
    <row r="130" spans="1:13" ht="20.100000000000001" customHeight="1" x14ac:dyDescent="0.55000000000000004">
      <c r="C130" s="2"/>
      <c r="D130" s="2"/>
      <c r="E130" s="2"/>
      <c r="F130" s="2"/>
      <c r="G130" s="2"/>
      <c r="H130" s="2"/>
      <c r="I130" s="2"/>
      <c r="J130" s="2"/>
    </row>
    <row r="131" spans="1:13" ht="15" customHeight="1" x14ac:dyDescent="0.55000000000000004">
      <c r="C131" s="2"/>
      <c r="D131" s="122"/>
      <c r="E131" s="122"/>
      <c r="F131" s="122"/>
      <c r="G131" s="122"/>
      <c r="H131" s="122"/>
      <c r="I131" s="122"/>
      <c r="J131" s="122"/>
    </row>
    <row r="132" spans="1:13" ht="21.75" customHeight="1" x14ac:dyDescent="0.6">
      <c r="A132" s="9"/>
      <c r="C132" s="2"/>
      <c r="D132" s="44"/>
      <c r="E132" s="19"/>
      <c r="F132" s="44"/>
      <c r="G132" s="19"/>
      <c r="H132" s="44"/>
      <c r="I132" s="19"/>
      <c r="J132" s="44"/>
    </row>
    <row r="133" spans="1:13" ht="21.75" customHeight="1" x14ac:dyDescent="0.55000000000000004">
      <c r="A133" s="6"/>
      <c r="C133" s="2"/>
      <c r="D133" s="1"/>
      <c r="E133" s="1"/>
      <c r="F133" s="1"/>
      <c r="G133" s="1"/>
      <c r="H133" s="1"/>
      <c r="I133" s="1"/>
      <c r="J133" s="1"/>
      <c r="K133" s="30"/>
      <c r="L133" s="45"/>
      <c r="M133" s="45"/>
    </row>
    <row r="134" spans="1:13" ht="21.75" customHeight="1" x14ac:dyDescent="0.55000000000000004">
      <c r="A134" s="21"/>
      <c r="C134" s="2"/>
      <c r="D134" s="1"/>
      <c r="E134" s="1"/>
      <c r="F134" s="1"/>
      <c r="G134" s="1"/>
      <c r="H134" s="1"/>
      <c r="I134" s="1"/>
      <c r="J134" s="1"/>
      <c r="K134" s="30"/>
      <c r="L134" s="45"/>
      <c r="M134" s="45"/>
    </row>
    <row r="135" spans="1:13" ht="21.75" customHeight="1" x14ac:dyDescent="0.55000000000000004">
      <c r="A135" s="6"/>
      <c r="C135" s="2"/>
      <c r="D135" s="1"/>
      <c r="E135" s="1"/>
      <c r="F135" s="1"/>
      <c r="G135" s="1"/>
      <c r="H135" s="1"/>
      <c r="I135" s="1"/>
      <c r="J135" s="1"/>
      <c r="K135" s="30"/>
      <c r="L135" s="45"/>
      <c r="M135" s="45"/>
    </row>
    <row r="136" spans="1:13" ht="21.75" customHeight="1" x14ac:dyDescent="0.55000000000000004">
      <c r="C136" s="2"/>
      <c r="D136" s="1"/>
      <c r="E136" s="1"/>
      <c r="F136" s="1"/>
      <c r="G136" s="1"/>
      <c r="H136" s="1"/>
      <c r="I136" s="1"/>
      <c r="J136" s="1"/>
      <c r="K136" s="30"/>
      <c r="L136" s="45"/>
      <c r="M136" s="45"/>
    </row>
    <row r="137" spans="1:13" ht="21.75" customHeight="1" x14ac:dyDescent="0.55000000000000004">
      <c r="A137" s="21"/>
      <c r="C137" s="2"/>
      <c r="D137" s="1"/>
      <c r="E137" s="1"/>
      <c r="F137" s="1"/>
      <c r="G137" s="1"/>
      <c r="H137" s="1"/>
      <c r="I137" s="1"/>
      <c r="J137" s="1"/>
      <c r="K137" s="30"/>
      <c r="L137" s="45"/>
      <c r="M137" s="45"/>
    </row>
    <row r="138" spans="1:13" ht="21.75" customHeight="1" x14ac:dyDescent="0.6">
      <c r="A138" s="11"/>
      <c r="C138" s="2"/>
      <c r="D138" s="37"/>
      <c r="E138" s="4"/>
      <c r="F138" s="37"/>
      <c r="G138" s="4"/>
      <c r="H138" s="37"/>
      <c r="I138" s="4"/>
      <c r="J138" s="37"/>
      <c r="K138"/>
      <c r="L138" s="45"/>
      <c r="M138" s="45"/>
    </row>
    <row r="139" spans="1:13" ht="15" customHeight="1" x14ac:dyDescent="0.55000000000000004">
      <c r="C139" s="2"/>
      <c r="L139" s="45"/>
      <c r="M139" s="45"/>
    </row>
    <row r="140" spans="1:13" ht="19.350000000000001" customHeight="1" x14ac:dyDescent="0.6">
      <c r="A140" s="9"/>
      <c r="C140" s="2"/>
      <c r="D140" s="44"/>
      <c r="E140" s="1"/>
      <c r="F140" s="44"/>
      <c r="G140" s="1"/>
      <c r="H140" s="44"/>
      <c r="I140" s="1"/>
      <c r="J140" s="44"/>
      <c r="L140" s="45"/>
      <c r="M140" s="45"/>
    </row>
    <row r="141" spans="1:13" ht="21.75" customHeight="1" x14ac:dyDescent="0.55000000000000004">
      <c r="C141" s="2"/>
      <c r="D141" s="1"/>
      <c r="E141" s="1"/>
      <c r="F141" s="1"/>
      <c r="G141" s="1"/>
      <c r="H141" s="1"/>
      <c r="I141" s="1"/>
      <c r="J141" s="1"/>
      <c r="K141" s="30"/>
      <c r="L141" s="45"/>
      <c r="M141" s="45"/>
    </row>
    <row r="142" spans="1:13" ht="21.75" customHeight="1" x14ac:dyDescent="0.55000000000000004">
      <c r="A142" s="21"/>
      <c r="C142" s="2"/>
      <c r="D142" s="1"/>
      <c r="E142" s="1"/>
      <c r="F142" s="1"/>
      <c r="G142" s="1"/>
      <c r="H142" s="1"/>
      <c r="I142" s="1"/>
      <c r="J142" s="1"/>
      <c r="K142" s="30"/>
      <c r="L142" s="45"/>
      <c r="M142" s="45"/>
    </row>
    <row r="143" spans="1:13" ht="21.75" customHeight="1" x14ac:dyDescent="0.55000000000000004">
      <c r="A143" s="21"/>
      <c r="C143" s="2"/>
      <c r="D143" s="1"/>
      <c r="E143" s="1"/>
      <c r="F143" s="1"/>
      <c r="G143" s="1"/>
      <c r="H143" s="1"/>
      <c r="I143" s="1"/>
      <c r="J143" s="1"/>
      <c r="K143" s="30"/>
      <c r="L143" s="45"/>
      <c r="M143" s="45"/>
    </row>
    <row r="144" spans="1:13" ht="21.75" customHeight="1" x14ac:dyDescent="0.6">
      <c r="A144" s="11"/>
      <c r="C144" s="2"/>
      <c r="D144" s="37"/>
      <c r="E144" s="4"/>
      <c r="F144" s="37"/>
      <c r="G144" s="4"/>
      <c r="H144" s="37"/>
      <c r="I144" s="4"/>
      <c r="J144" s="37"/>
      <c r="L144" s="45"/>
      <c r="M144" s="45"/>
    </row>
    <row r="145" spans="1:13" ht="14.1" customHeight="1" x14ac:dyDescent="0.6">
      <c r="A145" s="11"/>
      <c r="C145" s="2"/>
      <c r="D145" s="1"/>
      <c r="E145" s="1"/>
      <c r="F145" s="1"/>
      <c r="G145" s="1"/>
      <c r="H145" s="1"/>
      <c r="I145" s="1"/>
      <c r="J145" s="1"/>
      <c r="L145" s="45"/>
      <c r="M145" s="45"/>
    </row>
    <row r="146" spans="1:13" ht="21.75" customHeight="1" x14ac:dyDescent="0.6">
      <c r="A146" s="11"/>
      <c r="C146" s="2"/>
      <c r="D146" s="4"/>
      <c r="E146" s="4"/>
      <c r="F146" s="4"/>
      <c r="G146" s="4"/>
      <c r="H146" s="4"/>
      <c r="I146" s="4"/>
      <c r="J146" s="4"/>
      <c r="L146" s="45"/>
      <c r="M146" s="45"/>
    </row>
    <row r="147" spans="1:13" ht="21.75" customHeight="1" x14ac:dyDescent="0.55000000000000004">
      <c r="A147" s="21"/>
      <c r="C147" s="2"/>
      <c r="D147" s="1"/>
      <c r="E147" s="1"/>
      <c r="F147" s="1"/>
      <c r="G147" s="1"/>
      <c r="H147" s="49"/>
      <c r="I147" s="1"/>
      <c r="J147" s="49"/>
      <c r="L147" s="45"/>
      <c r="M147" s="45"/>
    </row>
    <row r="148" spans="1:13" ht="22.2" x14ac:dyDescent="0.6">
      <c r="A148" s="11"/>
      <c r="C148" s="22"/>
      <c r="D148" s="91"/>
      <c r="E148" s="4"/>
      <c r="F148" s="91"/>
      <c r="G148" s="4"/>
      <c r="H148" s="91"/>
      <c r="I148" s="4"/>
      <c r="J148" s="91"/>
      <c r="L148" s="45"/>
      <c r="M148" s="45"/>
    </row>
    <row r="149" spans="1:13" ht="21.75" customHeight="1" x14ac:dyDescent="0.55000000000000004">
      <c r="A149" s="21"/>
      <c r="C149" s="22"/>
      <c r="D149" s="33"/>
      <c r="E149" s="33"/>
      <c r="F149" s="33"/>
      <c r="G149" s="33"/>
      <c r="H149" s="33"/>
      <c r="I149" s="33"/>
      <c r="J149" s="33"/>
      <c r="K149" s="92"/>
      <c r="L149" s="45"/>
      <c r="M149" s="45"/>
    </row>
    <row r="150" spans="1:13" ht="21.75" customHeight="1" x14ac:dyDescent="0.6">
      <c r="A150" s="11"/>
      <c r="C150" s="22"/>
      <c r="D150" s="37"/>
      <c r="E150" s="4"/>
      <c r="F150" s="37"/>
      <c r="G150" s="4"/>
      <c r="H150" s="37"/>
      <c r="I150" s="4"/>
      <c r="J150" s="37"/>
      <c r="K150"/>
      <c r="L150" s="45"/>
      <c r="M150" s="45"/>
    </row>
    <row r="151" spans="1:13" ht="13.5" customHeight="1" x14ac:dyDescent="0.6">
      <c r="A151" s="11"/>
      <c r="C151" s="22"/>
      <c r="D151" s="16"/>
      <c r="E151" s="16"/>
      <c r="F151" s="16"/>
      <c r="G151" s="4"/>
      <c r="H151" s="16"/>
      <c r="I151" s="4"/>
      <c r="J151" s="16"/>
      <c r="K151"/>
    </row>
    <row r="152" spans="1:13" ht="21.75" customHeight="1" x14ac:dyDescent="0.6">
      <c r="A152" s="11"/>
      <c r="D152" s="45"/>
      <c r="E152" s="45"/>
      <c r="F152" s="45"/>
      <c r="G152" s="45"/>
      <c r="H152" s="45"/>
      <c r="I152" s="45"/>
      <c r="J152" s="45"/>
    </row>
    <row r="153" spans="1:13" ht="21.75" customHeight="1" x14ac:dyDescent="0.55000000000000004">
      <c r="A153" s="21"/>
      <c r="D153" s="92"/>
      <c r="E153" s="90"/>
      <c r="F153" s="92"/>
      <c r="G153" s="90"/>
      <c r="H153" s="92"/>
      <c r="I153" s="90"/>
      <c r="J153" s="92"/>
    </row>
    <row r="154" spans="1:13" ht="21.75" customHeight="1" x14ac:dyDescent="0.6">
      <c r="A154" s="11"/>
      <c r="D154" s="45"/>
      <c r="E154" s="45"/>
      <c r="F154" s="45"/>
      <c r="G154" s="45"/>
      <c r="H154" s="45"/>
      <c r="I154" s="45"/>
      <c r="J154" s="45"/>
    </row>
    <row r="155" spans="1:13" ht="25.35" customHeight="1" x14ac:dyDescent="0.6">
      <c r="A155" s="12"/>
      <c r="C155" s="60"/>
      <c r="D155" s="85"/>
      <c r="E155" s="85"/>
      <c r="F155" s="85"/>
      <c r="G155" s="85"/>
      <c r="H155" s="30"/>
      <c r="I155" s="85"/>
      <c r="J155" s="30"/>
    </row>
    <row r="156" spans="1:13" ht="21.75" customHeight="1" x14ac:dyDescent="0.6">
      <c r="A156" s="12"/>
      <c r="C156" s="60"/>
      <c r="D156" s="85"/>
      <c r="F156" s="85"/>
      <c r="H156" s="85"/>
      <c r="J156" s="85"/>
    </row>
    <row r="157" spans="1:13" ht="21.75" customHeight="1" x14ac:dyDescent="0.6">
      <c r="A157" s="12"/>
      <c r="C157" s="60"/>
      <c r="D157" s="85"/>
      <c r="F157" s="85"/>
      <c r="H157" s="85"/>
      <c r="J157" s="85"/>
    </row>
    <row r="158" spans="1:13" ht="21.75" customHeight="1" x14ac:dyDescent="0.6">
      <c r="A158" s="18"/>
      <c r="B158" s="18"/>
      <c r="C158" s="18"/>
      <c r="D158" s="123"/>
      <c r="E158" s="123"/>
      <c r="F158" s="123"/>
    </row>
    <row r="159" spans="1:13" ht="21.75" customHeight="1" x14ac:dyDescent="0.6">
      <c r="C159" s="2"/>
      <c r="D159" s="123"/>
      <c r="E159" s="123"/>
      <c r="F159" s="123"/>
      <c r="G159" s="3"/>
      <c r="H159" s="123"/>
      <c r="I159" s="123"/>
      <c r="J159" s="123"/>
    </row>
    <row r="160" spans="1:13" ht="21.75" customHeight="1" x14ac:dyDescent="0.6">
      <c r="C160" s="2"/>
      <c r="D160" s="124"/>
      <c r="E160" s="124"/>
      <c r="F160" s="124"/>
      <c r="G160" s="3"/>
      <c r="H160" s="124"/>
      <c r="I160" s="124"/>
      <c r="J160" s="124"/>
    </row>
    <row r="161" spans="1:10" ht="21.75" customHeight="1" x14ac:dyDescent="0.6">
      <c r="C161" s="2"/>
      <c r="D161" s="124"/>
      <c r="E161" s="124"/>
      <c r="F161" s="124"/>
      <c r="G161" s="3"/>
      <c r="H161" s="124"/>
      <c r="I161" s="124"/>
      <c r="J161" s="124"/>
    </row>
    <row r="162" spans="1:10" ht="21.75" customHeight="1" x14ac:dyDescent="0.55000000000000004">
      <c r="C162" s="2"/>
      <c r="D162" s="2"/>
      <c r="E162" s="2"/>
      <c r="F162" s="2"/>
      <c r="G162" s="2"/>
      <c r="H162" s="2"/>
      <c r="I162" s="2"/>
      <c r="J162" s="2"/>
    </row>
    <row r="163" spans="1:10" ht="21.75" customHeight="1" x14ac:dyDescent="0.55000000000000004">
      <c r="C163" s="2"/>
      <c r="D163" s="122"/>
      <c r="E163" s="122"/>
      <c r="F163" s="122"/>
      <c r="G163" s="122"/>
      <c r="H163" s="122"/>
      <c r="I163" s="122"/>
      <c r="J163" s="122"/>
    </row>
    <row r="164" spans="1:10" ht="21.75" customHeight="1" x14ac:dyDescent="0.6">
      <c r="A164" s="9"/>
      <c r="C164" s="22"/>
      <c r="D164" s="37"/>
      <c r="E164" s="4"/>
      <c r="F164" s="37"/>
      <c r="G164" s="4"/>
      <c r="H164" s="37"/>
      <c r="I164" s="4"/>
      <c r="J164" s="37"/>
    </row>
    <row r="165" spans="1:10" ht="21.75" customHeight="1" x14ac:dyDescent="0.6">
      <c r="A165" s="11"/>
      <c r="C165" s="22"/>
      <c r="D165" s="16"/>
      <c r="E165" s="16"/>
      <c r="F165" s="16"/>
      <c r="G165" s="4"/>
      <c r="H165" s="16"/>
      <c r="I165" s="4"/>
      <c r="J165" s="16"/>
    </row>
    <row r="166" spans="1:10" ht="21.75" customHeight="1" x14ac:dyDescent="0.6">
      <c r="A166" s="11"/>
      <c r="D166" s="45"/>
      <c r="E166" s="45"/>
      <c r="F166" s="45"/>
      <c r="G166" s="45"/>
      <c r="H166" s="45"/>
      <c r="I166" s="45"/>
      <c r="J166" s="45"/>
    </row>
    <row r="167" spans="1:10" ht="21.75" customHeight="1" x14ac:dyDescent="0.6">
      <c r="A167" s="9"/>
      <c r="D167" s="45"/>
      <c r="E167" s="45"/>
      <c r="F167" s="45"/>
      <c r="G167" s="45"/>
      <c r="H167" s="45"/>
      <c r="I167" s="45"/>
      <c r="J167" s="45"/>
    </row>
    <row r="168" spans="1:10" ht="21.75" customHeight="1" x14ac:dyDescent="0.55000000000000004">
      <c r="A168" s="21"/>
      <c r="D168" s="45"/>
      <c r="E168" s="45"/>
      <c r="F168" s="45"/>
      <c r="G168" s="45"/>
      <c r="H168" s="45"/>
      <c r="I168" s="45"/>
      <c r="J168" s="45"/>
    </row>
    <row r="169" spans="1:10" ht="21.75" customHeight="1" x14ac:dyDescent="0.55000000000000004">
      <c r="A169" s="21"/>
      <c r="D169" s="45"/>
      <c r="E169" s="45"/>
      <c r="F169" s="45"/>
      <c r="G169" s="45"/>
      <c r="H169" s="45"/>
      <c r="I169" s="45"/>
      <c r="J169" s="45"/>
    </row>
    <row r="170" spans="1:10" ht="21.75" customHeight="1" x14ac:dyDescent="0.55000000000000004">
      <c r="A170" s="21"/>
      <c r="D170" s="45"/>
      <c r="E170" s="45"/>
      <c r="F170" s="45"/>
      <c r="G170" s="45"/>
      <c r="H170" s="45"/>
      <c r="I170" s="45"/>
      <c r="J170" s="45"/>
    </row>
    <row r="171" spans="1:10" ht="21.75" customHeight="1" x14ac:dyDescent="0.55000000000000004">
      <c r="A171" s="21"/>
      <c r="D171" s="45"/>
      <c r="E171" s="45"/>
      <c r="F171" s="45"/>
      <c r="G171" s="45"/>
      <c r="H171" s="45"/>
      <c r="I171" s="45"/>
      <c r="J171" s="45"/>
    </row>
    <row r="172" spans="1:10" ht="21.75" customHeight="1" x14ac:dyDescent="0.6">
      <c r="A172" s="11"/>
      <c r="D172" s="29"/>
      <c r="E172" s="29"/>
      <c r="F172" s="29"/>
      <c r="G172" s="29"/>
      <c r="H172" s="29"/>
      <c r="I172" s="29"/>
      <c r="J172" s="29"/>
    </row>
    <row r="173" spans="1:10" ht="21.75" customHeight="1" x14ac:dyDescent="0.6">
      <c r="A173" s="11"/>
      <c r="D173" s="29"/>
      <c r="E173" s="29"/>
      <c r="F173" s="29"/>
      <c r="G173" s="29"/>
      <c r="H173" s="29"/>
      <c r="I173" s="29"/>
      <c r="J173" s="29"/>
    </row>
    <row r="174" spans="1:10" ht="21.75" customHeight="1" x14ac:dyDescent="0.6">
      <c r="A174" s="48"/>
      <c r="D174" s="45"/>
      <c r="E174" s="45"/>
      <c r="F174" s="45"/>
      <c r="G174" s="45"/>
      <c r="H174" s="45"/>
      <c r="I174" s="45"/>
      <c r="J174" s="45"/>
    </row>
    <row r="175" spans="1:10" ht="21.75" customHeight="1" x14ac:dyDescent="0.55000000000000004">
      <c r="A175" s="54"/>
      <c r="D175" s="45"/>
      <c r="E175" s="45"/>
      <c r="F175" s="45"/>
      <c r="G175" s="45"/>
      <c r="H175" s="45"/>
      <c r="I175" s="45"/>
      <c r="J175" s="45"/>
    </row>
    <row r="176" spans="1:10" ht="21.75" customHeight="1" x14ac:dyDescent="0.55000000000000004">
      <c r="A176" s="54"/>
      <c r="D176" s="45"/>
      <c r="F176" s="45"/>
      <c r="H176" s="45"/>
      <c r="J176" s="45"/>
    </row>
    <row r="177" spans="1:10" ht="21.75" customHeight="1" x14ac:dyDescent="0.55000000000000004">
      <c r="A177" s="21"/>
      <c r="D177" s="46"/>
      <c r="E177" s="45"/>
      <c r="F177" s="46"/>
      <c r="G177" s="45"/>
      <c r="H177" s="53"/>
      <c r="I177" s="45"/>
      <c r="J177" s="53"/>
    </row>
    <row r="178" spans="1:10" ht="21.75" customHeight="1" x14ac:dyDescent="0.55000000000000004">
      <c r="A178" s="21"/>
    </row>
    <row r="179" spans="1:10" ht="21.75" customHeight="1" x14ac:dyDescent="0.55000000000000004">
      <c r="A179" s="77"/>
      <c r="D179" s="79"/>
      <c r="E179" s="33"/>
      <c r="F179" s="79"/>
      <c r="G179" s="33"/>
      <c r="H179" s="53"/>
      <c r="I179" s="33"/>
      <c r="J179" s="53"/>
    </row>
    <row r="180" spans="1:10" ht="21.75" customHeight="1" x14ac:dyDescent="0.6">
      <c r="A180" s="11"/>
      <c r="D180" s="28"/>
      <c r="E180" s="29"/>
      <c r="F180" s="28"/>
      <c r="G180" s="29"/>
      <c r="H180" s="28"/>
      <c r="I180" s="29"/>
      <c r="J180" s="28"/>
    </row>
    <row r="181" spans="1:10" ht="21.75" customHeight="1" x14ac:dyDescent="0.6">
      <c r="A181" s="11"/>
      <c r="C181" s="14"/>
      <c r="D181" s="28"/>
      <c r="E181" s="28"/>
      <c r="F181" s="28"/>
      <c r="G181" s="28"/>
      <c r="H181" s="28"/>
      <c r="I181" s="28"/>
      <c r="J181" s="28"/>
    </row>
    <row r="182" spans="1:10" ht="21.75" customHeight="1" x14ac:dyDescent="0.6">
      <c r="A182" s="17"/>
      <c r="B182" s="15"/>
      <c r="C182" s="14"/>
      <c r="D182" s="29"/>
      <c r="E182" s="29"/>
      <c r="F182" s="29"/>
      <c r="G182" s="29"/>
      <c r="H182" s="29"/>
      <c r="I182" s="29"/>
      <c r="J182" s="29"/>
    </row>
  </sheetData>
  <mergeCells count="37">
    <mergeCell ref="D4:F4"/>
    <mergeCell ref="D5:F5"/>
    <mergeCell ref="H5:J5"/>
    <mergeCell ref="D8:J8"/>
    <mergeCell ref="D67:F67"/>
    <mergeCell ref="H67:J67"/>
    <mergeCell ref="D68:F68"/>
    <mergeCell ref="H68:J68"/>
    <mergeCell ref="D31:F31"/>
    <mergeCell ref="D32:F32"/>
    <mergeCell ref="H32:J32"/>
    <mergeCell ref="D35:J35"/>
    <mergeCell ref="D70:J70"/>
    <mergeCell ref="D97:F97"/>
    <mergeCell ref="D98:F98"/>
    <mergeCell ref="H98:J98"/>
    <mergeCell ref="D99:F99"/>
    <mergeCell ref="H99:J99"/>
    <mergeCell ref="D158:F158"/>
    <mergeCell ref="D100:F100"/>
    <mergeCell ref="H100:J100"/>
    <mergeCell ref="D102:J102"/>
    <mergeCell ref="D126:F126"/>
    <mergeCell ref="D127:F127"/>
    <mergeCell ref="H127:J127"/>
    <mergeCell ref="D128:F128"/>
    <mergeCell ref="H128:J128"/>
    <mergeCell ref="D129:F129"/>
    <mergeCell ref="H129:J129"/>
    <mergeCell ref="D131:J131"/>
    <mergeCell ref="D163:J163"/>
    <mergeCell ref="D159:F159"/>
    <mergeCell ref="H159:J159"/>
    <mergeCell ref="D160:F160"/>
    <mergeCell ref="H160:J160"/>
    <mergeCell ref="D161:F161"/>
    <mergeCell ref="H161:J161"/>
  </mergeCells>
  <pageMargins left="0.7" right="0.7" top="0.48" bottom="0.5" header="0.5" footer="0.5"/>
  <pageSetup paperSize="9" scale="80" firstPageNumber="3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59"/>
  <sheetViews>
    <sheetView view="pageBreakPreview" topLeftCell="A34" zoomScaleNormal="100" zoomScaleSheetLayoutView="100" workbookViewId="0">
      <selection activeCell="A71" sqref="A71"/>
    </sheetView>
  </sheetViews>
  <sheetFormatPr defaultColWidth="9.125" defaultRowHeight="21.75" customHeight="1" x14ac:dyDescent="0.55000000000000004"/>
  <cols>
    <col min="1" max="1" width="59.375" style="10" customWidth="1"/>
    <col min="2" max="2" width="8.25" style="5" customWidth="1"/>
    <col min="3" max="3" width="1" style="7" customWidth="1"/>
    <col min="4" max="4" width="14.125" style="7" customWidth="1"/>
    <col min="5" max="5" width="1" style="7" customWidth="1"/>
    <col min="6" max="6" width="14.125" style="7" customWidth="1"/>
    <col min="7" max="7" width="1" style="7" customWidth="1"/>
    <col min="8" max="8" width="14.125" style="7" customWidth="1"/>
    <col min="9" max="9" width="1" style="7" customWidth="1"/>
    <col min="10" max="10" width="14.125" style="7" customWidth="1"/>
    <col min="11" max="12" width="12.75" style="7" bestFit="1" customWidth="1"/>
    <col min="13" max="13" width="14.625" style="7" bestFit="1" customWidth="1"/>
    <col min="14" max="14" width="10.875" style="7" bestFit="1" customWidth="1"/>
    <col min="15" max="16384" width="9.125" style="7"/>
  </cols>
  <sheetData>
    <row r="1" spans="1:13" ht="21.75" customHeight="1" x14ac:dyDescent="0.6">
      <c r="A1" s="12" t="s">
        <v>0</v>
      </c>
      <c r="C1" s="60"/>
      <c r="D1" s="85"/>
      <c r="E1" s="85"/>
      <c r="F1" s="85"/>
      <c r="G1" s="85"/>
      <c r="H1" s="30"/>
      <c r="I1" s="85"/>
      <c r="J1" s="30"/>
      <c r="K1" s="6"/>
      <c r="L1" s="6"/>
      <c r="M1" s="6"/>
    </row>
    <row r="2" spans="1:13" ht="24.75" customHeight="1" x14ac:dyDescent="0.6">
      <c r="A2" s="12" t="s">
        <v>52</v>
      </c>
      <c r="C2" s="60"/>
      <c r="D2" s="85"/>
      <c r="E2" s="6"/>
      <c r="F2" s="85"/>
      <c r="G2" s="6"/>
      <c r="H2" s="85"/>
      <c r="I2" s="6"/>
      <c r="J2" s="85"/>
      <c r="K2" s="6"/>
      <c r="L2" s="6"/>
      <c r="M2" s="6"/>
    </row>
    <row r="3" spans="1:13" ht="24.75" customHeight="1" x14ac:dyDescent="0.6">
      <c r="A3" s="12"/>
      <c r="C3" s="60"/>
      <c r="D3" s="85"/>
      <c r="E3" s="6"/>
      <c r="F3" s="85"/>
      <c r="G3" s="6"/>
      <c r="H3" s="85"/>
      <c r="I3" s="6"/>
      <c r="J3" s="85"/>
      <c r="K3" s="6"/>
      <c r="L3" s="6"/>
      <c r="M3" s="6"/>
    </row>
    <row r="4" spans="1:13" ht="22.2" customHeight="1" x14ac:dyDescent="0.6">
      <c r="A4" s="18"/>
      <c r="B4" s="18"/>
      <c r="C4" s="18"/>
      <c r="D4" s="128" t="s">
        <v>2</v>
      </c>
      <c r="E4" s="128"/>
      <c r="F4" s="128"/>
      <c r="G4" s="6"/>
      <c r="H4" s="6"/>
      <c r="I4" s="6"/>
      <c r="J4" s="6"/>
      <c r="K4" s="6"/>
      <c r="L4" s="6"/>
      <c r="M4" s="6"/>
    </row>
    <row r="5" spans="1:13" ht="19.5" customHeight="1" x14ac:dyDescent="0.6">
      <c r="A5" s="62"/>
      <c r="C5" s="2"/>
      <c r="D5" s="128" t="s">
        <v>3</v>
      </c>
      <c r="E5" s="128"/>
      <c r="F5" s="128"/>
      <c r="G5" s="3"/>
      <c r="H5" s="128" t="s">
        <v>4</v>
      </c>
      <c r="I5" s="128"/>
      <c r="J5" s="128"/>
      <c r="K5" s="6"/>
      <c r="L5" s="6"/>
      <c r="M5" s="6"/>
    </row>
    <row r="6" spans="1:13" ht="22.2" customHeight="1" x14ac:dyDescent="0.6">
      <c r="A6" s="62"/>
      <c r="C6" s="2"/>
      <c r="D6" s="129" t="s">
        <v>53</v>
      </c>
      <c r="E6" s="129"/>
      <c r="F6" s="129"/>
      <c r="G6" s="3"/>
      <c r="H6" s="129" t="s">
        <v>53</v>
      </c>
      <c r="I6" s="129"/>
      <c r="J6" s="129"/>
      <c r="K6" s="6"/>
      <c r="L6" s="6"/>
      <c r="M6" s="6"/>
    </row>
    <row r="7" spans="1:13" ht="19.5" customHeight="1" x14ac:dyDescent="0.6">
      <c r="A7" s="62"/>
      <c r="C7" s="2"/>
      <c r="D7" s="129" t="s">
        <v>54</v>
      </c>
      <c r="E7" s="129"/>
      <c r="F7" s="129"/>
      <c r="G7" s="3"/>
      <c r="H7" s="129" t="s">
        <v>54</v>
      </c>
      <c r="I7" s="129"/>
      <c r="J7" s="129"/>
      <c r="K7" s="6"/>
      <c r="L7" s="6"/>
      <c r="M7" s="6"/>
    </row>
    <row r="8" spans="1:13" ht="20.100000000000001" customHeight="1" x14ac:dyDescent="0.55000000000000004">
      <c r="A8" s="62"/>
      <c r="B8" s="5" t="s">
        <v>8</v>
      </c>
      <c r="C8" s="2"/>
      <c r="D8" s="2">
        <v>2566</v>
      </c>
      <c r="E8" s="2"/>
      <c r="F8" s="2">
        <v>2565</v>
      </c>
      <c r="G8" s="2"/>
      <c r="H8" s="2">
        <v>2566</v>
      </c>
      <c r="I8" s="2"/>
      <c r="J8" s="2">
        <v>2565</v>
      </c>
      <c r="K8" s="6"/>
      <c r="L8" s="6"/>
      <c r="M8" s="6"/>
    </row>
    <row r="9" spans="1:13" ht="21" customHeight="1" x14ac:dyDescent="0.55000000000000004">
      <c r="A9" s="62"/>
      <c r="C9" s="2"/>
      <c r="D9" s="122" t="s">
        <v>9</v>
      </c>
      <c r="E9" s="122"/>
      <c r="F9" s="122"/>
      <c r="G9" s="122"/>
      <c r="H9" s="122"/>
      <c r="I9" s="122"/>
      <c r="J9" s="122"/>
      <c r="K9" s="6"/>
      <c r="L9" s="6"/>
      <c r="M9" s="6"/>
    </row>
    <row r="10" spans="1:13" ht="21.75" customHeight="1" x14ac:dyDescent="0.6">
      <c r="A10" s="9" t="s">
        <v>55</v>
      </c>
      <c r="C10" s="2"/>
      <c r="D10" s="38"/>
      <c r="E10" s="19"/>
      <c r="F10" s="38"/>
      <c r="G10" s="19"/>
      <c r="H10" s="38"/>
      <c r="I10" s="19"/>
      <c r="J10" s="38"/>
      <c r="K10" s="6"/>
      <c r="L10" s="6"/>
      <c r="M10" s="6"/>
    </row>
    <row r="11" spans="1:13" ht="21.75" customHeight="1" x14ac:dyDescent="0.55000000000000004">
      <c r="A11" s="6" t="s">
        <v>56</v>
      </c>
      <c r="B11" s="5" t="s">
        <v>57</v>
      </c>
      <c r="C11" s="2"/>
      <c r="D11" s="95">
        <v>2367044</v>
      </c>
      <c r="E11" s="1"/>
      <c r="F11" s="95">
        <v>3174028</v>
      </c>
      <c r="G11" s="1"/>
      <c r="H11" s="95">
        <v>2367044</v>
      </c>
      <c r="I11" s="1"/>
      <c r="J11" s="95">
        <v>3174028</v>
      </c>
      <c r="K11" s="30"/>
      <c r="L11" s="35"/>
      <c r="M11" s="35"/>
    </row>
    <row r="12" spans="1:13" ht="21.75" customHeight="1" x14ac:dyDescent="0.55000000000000004">
      <c r="A12" s="21" t="s">
        <v>58</v>
      </c>
      <c r="C12" s="2"/>
      <c r="D12" s="95">
        <v>675</v>
      </c>
      <c r="E12" s="1"/>
      <c r="F12" s="95">
        <v>675</v>
      </c>
      <c r="G12" s="1"/>
      <c r="H12" s="95">
        <v>675</v>
      </c>
      <c r="I12" s="1"/>
      <c r="J12" s="95">
        <v>675</v>
      </c>
      <c r="K12" s="30"/>
      <c r="L12" s="35"/>
      <c r="M12" s="35"/>
    </row>
    <row r="13" spans="1:13" ht="21.75" customHeight="1" x14ac:dyDescent="0.55000000000000004">
      <c r="A13" s="6" t="s">
        <v>59</v>
      </c>
      <c r="C13" s="2"/>
      <c r="D13" s="95">
        <v>31237</v>
      </c>
      <c r="E13" s="1"/>
      <c r="F13" s="95">
        <v>37466</v>
      </c>
      <c r="G13" s="1"/>
      <c r="H13" s="95">
        <v>31237</v>
      </c>
      <c r="I13" s="1"/>
      <c r="J13" s="95">
        <v>37466</v>
      </c>
      <c r="K13" s="30"/>
      <c r="L13" s="35"/>
      <c r="M13" s="35"/>
    </row>
    <row r="14" spans="1:13" ht="21.75" customHeight="1" x14ac:dyDescent="0.55000000000000004">
      <c r="A14" s="62" t="s">
        <v>60</v>
      </c>
      <c r="B14" s="5">
        <v>4</v>
      </c>
      <c r="C14" s="2"/>
      <c r="D14" s="57">
        <v>0</v>
      </c>
      <c r="E14" s="1"/>
      <c r="F14" s="57">
        <v>0</v>
      </c>
      <c r="G14" s="1"/>
      <c r="H14" s="38">
        <v>613</v>
      </c>
      <c r="I14" s="1"/>
      <c r="J14" s="57">
        <v>0</v>
      </c>
      <c r="K14" s="30"/>
      <c r="L14" s="35"/>
      <c r="M14" s="35"/>
    </row>
    <row r="15" spans="1:13" ht="21.75" customHeight="1" x14ac:dyDescent="0.55000000000000004">
      <c r="A15" s="21" t="s">
        <v>61</v>
      </c>
      <c r="B15" s="5">
        <v>2</v>
      </c>
      <c r="C15" s="2"/>
      <c r="D15" s="95">
        <v>2740</v>
      </c>
      <c r="E15" s="1"/>
      <c r="F15" s="95">
        <v>926</v>
      </c>
      <c r="G15" s="1"/>
      <c r="H15" s="95">
        <v>2740</v>
      </c>
      <c r="I15" s="1"/>
      <c r="J15" s="95">
        <v>926</v>
      </c>
      <c r="K15" s="30"/>
      <c r="L15" s="35"/>
      <c r="M15" s="35"/>
    </row>
    <row r="16" spans="1:13" ht="21.75" customHeight="1" x14ac:dyDescent="0.6">
      <c r="A16" s="11" t="s">
        <v>62</v>
      </c>
      <c r="C16" s="2"/>
      <c r="D16" s="39">
        <f>SUM(D11:D15)</f>
        <v>2401696</v>
      </c>
      <c r="E16" s="4"/>
      <c r="F16" s="39">
        <f>SUM(F11:F15)</f>
        <v>3213095</v>
      </c>
      <c r="G16" s="4"/>
      <c r="H16" s="39">
        <f>SUM(H11:H15)</f>
        <v>2402309</v>
      </c>
      <c r="I16" s="4"/>
      <c r="J16" s="39">
        <f>SUM(J11:J15)</f>
        <v>3213095</v>
      </c>
      <c r="K16"/>
      <c r="L16" s="35"/>
      <c r="M16" s="35"/>
    </row>
    <row r="17" spans="1:13" ht="15" customHeight="1" x14ac:dyDescent="0.55000000000000004">
      <c r="A17" s="62"/>
      <c r="C17" s="2"/>
      <c r="D17" s="6"/>
      <c r="E17" s="6"/>
      <c r="F17" s="6"/>
      <c r="G17" s="6"/>
      <c r="H17" s="6"/>
      <c r="I17" s="6"/>
      <c r="J17" s="6"/>
      <c r="K17" s="6"/>
      <c r="L17" s="35"/>
      <c r="M17" s="35"/>
    </row>
    <row r="18" spans="1:13" ht="19.2" customHeight="1" x14ac:dyDescent="0.6">
      <c r="A18" s="9" t="s">
        <v>63</v>
      </c>
      <c r="C18" s="2"/>
      <c r="D18" s="38"/>
      <c r="E18" s="1"/>
      <c r="F18" s="38"/>
      <c r="G18" s="1"/>
      <c r="H18" s="38"/>
      <c r="I18" s="1"/>
      <c r="J18" s="38"/>
      <c r="K18" s="6"/>
      <c r="L18" s="35"/>
      <c r="M18" s="35"/>
    </row>
    <row r="19" spans="1:13" ht="21.75" customHeight="1" x14ac:dyDescent="0.55000000000000004">
      <c r="A19" s="62" t="s">
        <v>64</v>
      </c>
      <c r="C19" s="2"/>
      <c r="D19" s="1">
        <v>2393307</v>
      </c>
      <c r="E19" s="1"/>
      <c r="F19" s="1">
        <v>2606975</v>
      </c>
      <c r="G19" s="1"/>
      <c r="H19" s="1">
        <v>2393307</v>
      </c>
      <c r="I19" s="1"/>
      <c r="J19" s="1">
        <v>2606975</v>
      </c>
      <c r="K19" s="30"/>
      <c r="L19" s="35"/>
      <c r="M19" s="35"/>
    </row>
    <row r="20" spans="1:13" ht="21.75" customHeight="1" x14ac:dyDescent="0.55000000000000004">
      <c r="A20" s="21" t="s">
        <v>65</v>
      </c>
      <c r="C20" s="2"/>
      <c r="D20" s="1">
        <v>103998</v>
      </c>
      <c r="E20" s="1"/>
      <c r="F20" s="1">
        <v>428466</v>
      </c>
      <c r="G20" s="1"/>
      <c r="H20" s="1">
        <v>103998</v>
      </c>
      <c r="I20" s="1"/>
      <c r="J20" s="1">
        <v>428466</v>
      </c>
      <c r="K20" s="30"/>
      <c r="L20" s="35"/>
      <c r="M20" s="35"/>
    </row>
    <row r="21" spans="1:13" ht="21.75" customHeight="1" x14ac:dyDescent="0.55000000000000004">
      <c r="A21" s="21" t="s">
        <v>66</v>
      </c>
      <c r="C21" s="2"/>
      <c r="D21" s="1">
        <v>60177</v>
      </c>
      <c r="E21" s="1"/>
      <c r="F21" s="1">
        <v>50262</v>
      </c>
      <c r="G21" s="1"/>
      <c r="H21" s="1">
        <v>60177</v>
      </c>
      <c r="I21" s="1"/>
      <c r="J21" s="1">
        <v>50262</v>
      </c>
      <c r="K21" s="30"/>
      <c r="L21" s="35"/>
      <c r="M21" s="35"/>
    </row>
    <row r="22" spans="1:13" ht="21.75" customHeight="1" x14ac:dyDescent="0.6">
      <c r="A22" s="11" t="s">
        <v>67</v>
      </c>
      <c r="C22" s="2"/>
      <c r="D22" s="39">
        <f>SUM(D19:D21)</f>
        <v>2557482</v>
      </c>
      <c r="E22" s="4"/>
      <c r="F22" s="39">
        <f>SUM(F19:F21)</f>
        <v>3085703</v>
      </c>
      <c r="G22" s="4"/>
      <c r="H22" s="39">
        <f>SUM(H19:H21)</f>
        <v>2557482</v>
      </c>
      <c r="I22" s="4"/>
      <c r="J22" s="39">
        <f>SUM(J19:J21)</f>
        <v>3085703</v>
      </c>
      <c r="K22" s="6"/>
      <c r="L22" s="35"/>
      <c r="M22" s="35"/>
    </row>
    <row r="23" spans="1:13" ht="14.1" customHeight="1" x14ac:dyDescent="0.6">
      <c r="A23" s="11"/>
      <c r="C23" s="2"/>
      <c r="D23" s="1"/>
      <c r="E23" s="1"/>
      <c r="F23" s="1"/>
      <c r="G23" s="1"/>
      <c r="H23" s="1"/>
      <c r="I23" s="1"/>
      <c r="J23" s="1"/>
      <c r="K23" s="6"/>
      <c r="L23" s="35"/>
      <c r="M23" s="35"/>
    </row>
    <row r="24" spans="1:13" ht="21.75" customHeight="1" x14ac:dyDescent="0.6">
      <c r="A24" s="11" t="s">
        <v>148</v>
      </c>
      <c r="C24" s="2"/>
      <c r="D24" s="98">
        <f>D16-D22</f>
        <v>-155786</v>
      </c>
      <c r="E24" s="4"/>
      <c r="F24" s="4">
        <f>F16-F22</f>
        <v>127392</v>
      </c>
      <c r="G24" s="4"/>
      <c r="H24" s="98">
        <f>H16-H22</f>
        <v>-155173</v>
      </c>
      <c r="I24" s="4"/>
      <c r="J24" s="4">
        <f>J16-J22</f>
        <v>127392</v>
      </c>
      <c r="K24" s="6"/>
      <c r="L24" s="35"/>
      <c r="M24" s="35"/>
    </row>
    <row r="25" spans="1:13" ht="21.75" customHeight="1" x14ac:dyDescent="0.6">
      <c r="A25" s="21" t="s">
        <v>68</v>
      </c>
      <c r="C25" s="2"/>
      <c r="D25" s="1">
        <v>-404</v>
      </c>
      <c r="E25" s="4"/>
      <c r="F25" s="1">
        <v>-139</v>
      </c>
      <c r="G25" s="4"/>
      <c r="H25" s="1">
        <v>-404</v>
      </c>
      <c r="I25" s="4"/>
      <c r="J25" s="1">
        <v>-139</v>
      </c>
      <c r="K25" s="6"/>
      <c r="L25" s="35"/>
      <c r="M25" s="35"/>
    </row>
    <row r="26" spans="1:13" ht="21.75" customHeight="1" x14ac:dyDescent="0.55000000000000004">
      <c r="A26" s="21" t="s">
        <v>69</v>
      </c>
      <c r="B26" s="5">
        <v>4</v>
      </c>
      <c r="C26" s="2"/>
      <c r="D26" s="41">
        <v>635612</v>
      </c>
      <c r="E26" s="1"/>
      <c r="F26" s="27">
        <v>937126</v>
      </c>
      <c r="G26" s="1"/>
      <c r="H26" s="96">
        <v>0</v>
      </c>
      <c r="I26" s="1"/>
      <c r="J26" s="96">
        <v>0</v>
      </c>
      <c r="K26" s="6"/>
      <c r="L26" s="35"/>
      <c r="M26" s="35"/>
    </row>
    <row r="27" spans="1:13" ht="22.2" x14ac:dyDescent="0.6">
      <c r="A27" s="11" t="s">
        <v>149</v>
      </c>
      <c r="C27" s="22"/>
      <c r="D27" s="43">
        <f>SUM(D24:D26)</f>
        <v>479422</v>
      </c>
      <c r="E27" s="4"/>
      <c r="F27" s="43">
        <f>SUM(F24:F26)</f>
        <v>1064379</v>
      </c>
      <c r="G27" s="4"/>
      <c r="H27" s="43">
        <f>SUM(H24:H26)</f>
        <v>-155577</v>
      </c>
      <c r="I27" s="4"/>
      <c r="J27" s="43">
        <f>SUM(J24:J26)</f>
        <v>127253</v>
      </c>
      <c r="K27" s="6"/>
      <c r="L27" s="35"/>
      <c r="M27" s="35"/>
    </row>
    <row r="28" spans="1:13" ht="21.75" customHeight="1" x14ac:dyDescent="0.55000000000000004">
      <c r="A28" s="21" t="s">
        <v>155</v>
      </c>
      <c r="C28" s="22"/>
      <c r="D28" s="27">
        <v>28859</v>
      </c>
      <c r="E28" s="33"/>
      <c r="F28" s="27">
        <v>-27848</v>
      </c>
      <c r="G28" s="33"/>
      <c r="H28" s="27">
        <v>28859</v>
      </c>
      <c r="I28" s="33"/>
      <c r="J28" s="27">
        <v>-27848</v>
      </c>
      <c r="K28" s="47"/>
      <c r="L28" s="35"/>
      <c r="M28" s="35"/>
    </row>
    <row r="29" spans="1:13" ht="21.75" customHeight="1" thickBot="1" x14ac:dyDescent="0.65">
      <c r="A29" s="11" t="s">
        <v>146</v>
      </c>
      <c r="C29" s="22"/>
      <c r="D29" s="64">
        <f>SUM(D27:D28)</f>
        <v>508281</v>
      </c>
      <c r="E29" s="4"/>
      <c r="F29" s="64">
        <f>SUM(F27:F28)</f>
        <v>1036531</v>
      </c>
      <c r="G29" s="4"/>
      <c r="H29" s="64">
        <f>SUM(H27:H28)</f>
        <v>-126718</v>
      </c>
      <c r="I29" s="4"/>
      <c r="J29" s="64">
        <f>SUM(J27:J28)</f>
        <v>99405</v>
      </c>
      <c r="K29"/>
      <c r="L29" s="35"/>
      <c r="M29" s="35"/>
    </row>
    <row r="30" spans="1:13" ht="22.8" thickTop="1" x14ac:dyDescent="0.6">
      <c r="A30" s="11"/>
      <c r="C30" s="22"/>
      <c r="D30" s="16"/>
      <c r="E30" s="16"/>
      <c r="F30" s="16"/>
      <c r="G30" s="4"/>
      <c r="H30" s="16"/>
      <c r="I30" s="4"/>
      <c r="J30" s="16"/>
      <c r="K30"/>
      <c r="L30" s="6"/>
      <c r="M30" s="6"/>
    </row>
    <row r="31" spans="1:13" ht="23.55" customHeight="1" x14ac:dyDescent="0.6">
      <c r="A31" s="11" t="s">
        <v>150</v>
      </c>
      <c r="C31" s="6"/>
      <c r="D31" s="35"/>
      <c r="E31" s="35"/>
      <c r="F31" s="35"/>
      <c r="G31" s="35"/>
      <c r="H31" s="35"/>
      <c r="I31" s="35"/>
      <c r="J31" s="35"/>
      <c r="K31" s="6"/>
      <c r="L31" s="6"/>
      <c r="M31" s="6"/>
    </row>
    <row r="32" spans="1:13" ht="23.55" customHeight="1" thickBot="1" x14ac:dyDescent="0.6">
      <c r="A32" s="21" t="s">
        <v>151</v>
      </c>
      <c r="C32" s="6"/>
      <c r="D32" s="75">
        <v>2.5212351190476192</v>
      </c>
      <c r="E32" s="88"/>
      <c r="F32" s="75">
        <v>5.14</v>
      </c>
      <c r="G32" s="88"/>
      <c r="H32" s="75">
        <v>-0.62856150793650789</v>
      </c>
      <c r="I32" s="88"/>
      <c r="J32" s="75">
        <v>0.49232638888888891</v>
      </c>
      <c r="K32" s="6"/>
      <c r="L32" s="6"/>
      <c r="M32" s="6"/>
    </row>
    <row r="33" spans="1:10" ht="21.75" customHeight="1" thickTop="1" x14ac:dyDescent="0.6">
      <c r="A33" s="11"/>
      <c r="C33" s="6"/>
      <c r="D33" s="88"/>
      <c r="E33" s="35"/>
      <c r="F33" s="35"/>
      <c r="G33" s="35"/>
      <c r="H33" s="35"/>
      <c r="I33" s="35"/>
      <c r="J33" s="35"/>
    </row>
    <row r="34" spans="1:10" ht="25.2" customHeight="1" x14ac:dyDescent="0.6">
      <c r="A34" s="12" t="s">
        <v>0</v>
      </c>
      <c r="C34" s="60"/>
      <c r="D34" s="85"/>
      <c r="E34" s="85"/>
      <c r="F34" s="85"/>
      <c r="G34" s="85"/>
      <c r="H34" s="30"/>
      <c r="I34" s="85"/>
      <c r="J34" s="30"/>
    </row>
    <row r="35" spans="1:10" ht="21.75" customHeight="1" x14ac:dyDescent="0.6">
      <c r="A35" s="12" t="s">
        <v>70</v>
      </c>
      <c r="C35" s="60"/>
      <c r="D35" s="85"/>
      <c r="E35" s="6"/>
      <c r="F35" s="85"/>
      <c r="G35" s="6"/>
      <c r="H35" s="85"/>
      <c r="I35" s="6"/>
      <c r="J35" s="85"/>
    </row>
    <row r="36" spans="1:10" ht="21.75" customHeight="1" x14ac:dyDescent="0.6">
      <c r="A36" s="12"/>
      <c r="C36" s="60"/>
      <c r="D36" s="85"/>
      <c r="E36" s="6"/>
      <c r="F36" s="85"/>
      <c r="G36" s="6"/>
      <c r="H36" s="85"/>
      <c r="I36" s="6"/>
      <c r="J36" s="85"/>
    </row>
    <row r="37" spans="1:10" ht="21.75" customHeight="1" x14ac:dyDescent="0.6">
      <c r="A37" s="18"/>
      <c r="B37" s="18"/>
      <c r="C37" s="18"/>
      <c r="D37" s="123" t="s">
        <v>2</v>
      </c>
      <c r="E37" s="123"/>
      <c r="F37" s="123"/>
      <c r="G37" s="6"/>
      <c r="H37" s="6"/>
      <c r="I37" s="6"/>
      <c r="J37" s="6"/>
    </row>
    <row r="38" spans="1:10" ht="21.75" customHeight="1" x14ac:dyDescent="0.6">
      <c r="A38" s="62"/>
      <c r="C38" s="2"/>
      <c r="D38" s="123" t="s">
        <v>3</v>
      </c>
      <c r="E38" s="123"/>
      <c r="F38" s="123"/>
      <c r="G38" s="3"/>
      <c r="H38" s="123" t="s">
        <v>4</v>
      </c>
      <c r="I38" s="123"/>
      <c r="J38" s="123"/>
    </row>
    <row r="39" spans="1:10" ht="21.75" customHeight="1" x14ac:dyDescent="0.6">
      <c r="A39" s="62"/>
      <c r="B39" s="120"/>
      <c r="C39" s="121"/>
      <c r="D39" s="129" t="s">
        <v>53</v>
      </c>
      <c r="E39" s="129"/>
      <c r="F39" s="129"/>
      <c r="G39" s="119"/>
      <c r="H39" s="129" t="s">
        <v>53</v>
      </c>
      <c r="I39" s="129"/>
      <c r="J39" s="129"/>
    </row>
    <row r="40" spans="1:10" ht="21.75" customHeight="1" x14ac:dyDescent="0.6">
      <c r="A40" s="62"/>
      <c r="C40" s="2"/>
      <c r="D40" s="129" t="s">
        <v>54</v>
      </c>
      <c r="E40" s="129"/>
      <c r="F40" s="129"/>
      <c r="G40" s="3"/>
      <c r="H40" s="129" t="s">
        <v>54</v>
      </c>
      <c r="I40" s="129"/>
      <c r="J40" s="129"/>
    </row>
    <row r="41" spans="1:10" ht="21.75" customHeight="1" x14ac:dyDescent="0.55000000000000004">
      <c r="A41" s="62"/>
      <c r="B41" s="5" t="s">
        <v>8</v>
      </c>
      <c r="C41" s="2"/>
      <c r="D41" s="2">
        <v>2566</v>
      </c>
      <c r="E41" s="2"/>
      <c r="F41" s="2">
        <v>2565</v>
      </c>
      <c r="G41" s="2"/>
      <c r="H41" s="2">
        <v>2566</v>
      </c>
      <c r="I41" s="2"/>
      <c r="J41" s="2">
        <v>2565</v>
      </c>
    </row>
    <row r="42" spans="1:10" ht="21.75" customHeight="1" x14ac:dyDescent="0.55000000000000004">
      <c r="A42" s="62"/>
      <c r="C42" s="2"/>
      <c r="D42" s="122" t="s">
        <v>9</v>
      </c>
      <c r="E42" s="122"/>
      <c r="F42" s="122"/>
      <c r="G42" s="122"/>
      <c r="H42" s="122"/>
      <c r="I42" s="122"/>
      <c r="J42" s="122"/>
    </row>
    <row r="43" spans="1:10" ht="21.75" customHeight="1" x14ac:dyDescent="0.6">
      <c r="A43" s="9" t="s">
        <v>146</v>
      </c>
      <c r="C43" s="22"/>
      <c r="D43" s="37">
        <f>D29</f>
        <v>508281</v>
      </c>
      <c r="E43" s="4"/>
      <c r="F43" s="37">
        <f>F29</f>
        <v>1036531</v>
      </c>
      <c r="G43" s="4"/>
      <c r="H43" s="37">
        <f>H29</f>
        <v>-126718</v>
      </c>
      <c r="I43" s="4"/>
      <c r="J43" s="37">
        <f>J29</f>
        <v>99405</v>
      </c>
    </row>
    <row r="44" spans="1:10" ht="21.75" customHeight="1" x14ac:dyDescent="0.6">
      <c r="A44" s="11"/>
      <c r="C44" s="22"/>
      <c r="D44" s="16"/>
      <c r="E44" s="16"/>
      <c r="F44" s="16"/>
      <c r="G44" s="4"/>
      <c r="H44" s="16"/>
      <c r="I44" s="4"/>
      <c r="J44" s="16"/>
    </row>
    <row r="45" spans="1:10" ht="21.75" customHeight="1" x14ac:dyDescent="0.6">
      <c r="A45" s="11" t="s">
        <v>71</v>
      </c>
      <c r="C45" s="6"/>
      <c r="D45" s="35"/>
      <c r="E45" s="35"/>
      <c r="F45" s="35"/>
      <c r="G45" s="35"/>
      <c r="H45" s="35"/>
      <c r="I45" s="35"/>
      <c r="J45" s="35"/>
    </row>
    <row r="46" spans="1:10" ht="21.75" customHeight="1" x14ac:dyDescent="0.6">
      <c r="A46" s="9" t="s">
        <v>72</v>
      </c>
      <c r="C46" s="6"/>
      <c r="D46" s="35"/>
      <c r="E46" s="35"/>
      <c r="F46" s="35"/>
      <c r="G46" s="35"/>
      <c r="H46" s="35"/>
      <c r="I46" s="35"/>
      <c r="J46" s="35"/>
    </row>
    <row r="47" spans="1:10" ht="21.75" customHeight="1" x14ac:dyDescent="0.55000000000000004">
      <c r="A47" s="21" t="s">
        <v>73</v>
      </c>
      <c r="B47" s="5">
        <v>4</v>
      </c>
      <c r="C47" s="6"/>
      <c r="D47" s="35">
        <v>271302</v>
      </c>
      <c r="E47" s="35"/>
      <c r="F47" s="35">
        <v>32489</v>
      </c>
      <c r="G47" s="35"/>
      <c r="H47" s="35">
        <v>0</v>
      </c>
      <c r="I47" s="35"/>
      <c r="J47" s="35">
        <v>0</v>
      </c>
    </row>
    <row r="48" spans="1:10" ht="21.75" customHeight="1" x14ac:dyDescent="0.6">
      <c r="A48" s="11" t="s">
        <v>74</v>
      </c>
      <c r="C48" s="6"/>
      <c r="D48" s="70">
        <f>SUM(D47:D47)</f>
        <v>271302</v>
      </c>
      <c r="E48" s="23"/>
      <c r="F48" s="70">
        <f>SUM(F47:F47)</f>
        <v>32489</v>
      </c>
      <c r="G48" s="23"/>
      <c r="H48" s="70">
        <f>SUM(H47:H47)</f>
        <v>0</v>
      </c>
      <c r="I48" s="23"/>
      <c r="J48" s="70">
        <f>SUM(J47:J47)</f>
        <v>0</v>
      </c>
    </row>
    <row r="49" spans="1:10" ht="22.2" x14ac:dyDescent="0.6">
      <c r="A49" s="11"/>
      <c r="C49" s="6"/>
      <c r="D49" s="23"/>
      <c r="E49" s="23"/>
      <c r="F49" s="23"/>
      <c r="G49" s="23"/>
      <c r="H49" s="23"/>
      <c r="I49" s="23"/>
      <c r="J49" s="23"/>
    </row>
    <row r="50" spans="1:10" ht="21.75" customHeight="1" x14ac:dyDescent="0.6">
      <c r="A50" s="48" t="s">
        <v>75</v>
      </c>
      <c r="C50" s="6"/>
      <c r="D50" s="35"/>
      <c r="E50" s="35"/>
      <c r="F50" s="35"/>
      <c r="G50" s="35"/>
      <c r="H50" s="35"/>
      <c r="I50" s="35"/>
      <c r="J50" s="35"/>
    </row>
    <row r="51" spans="1:10" ht="21.75" customHeight="1" x14ac:dyDescent="0.55000000000000004">
      <c r="A51" s="54" t="s">
        <v>76</v>
      </c>
      <c r="C51" s="6"/>
      <c r="D51" s="35"/>
      <c r="E51" s="35"/>
      <c r="F51" s="35"/>
      <c r="G51" s="35"/>
      <c r="H51" s="35"/>
      <c r="I51" s="35"/>
      <c r="J51" s="35"/>
    </row>
    <row r="52" spans="1:10" ht="21.75" customHeight="1" x14ac:dyDescent="0.55000000000000004">
      <c r="A52" s="54" t="s">
        <v>77</v>
      </c>
      <c r="C52" s="6"/>
      <c r="D52" s="35">
        <v>507898</v>
      </c>
      <c r="E52" s="6"/>
      <c r="F52" s="35">
        <v>-784971</v>
      </c>
      <c r="G52" s="6"/>
      <c r="H52" s="35">
        <v>507898</v>
      </c>
      <c r="I52" s="6"/>
      <c r="J52" s="35">
        <v>-784971</v>
      </c>
    </row>
    <row r="53" spans="1:10" ht="21.75" customHeight="1" x14ac:dyDescent="0.55000000000000004">
      <c r="A53" s="21" t="s">
        <v>78</v>
      </c>
      <c r="B53" s="5">
        <v>4</v>
      </c>
      <c r="C53" s="6"/>
      <c r="D53" s="46">
        <v>162428</v>
      </c>
      <c r="E53" s="45"/>
      <c r="F53" s="46">
        <v>-195328</v>
      </c>
      <c r="G53" s="45"/>
      <c r="H53" s="53">
        <v>0</v>
      </c>
      <c r="I53" s="45"/>
      <c r="J53" s="53">
        <v>0</v>
      </c>
    </row>
    <row r="54" spans="1:10" ht="21.75" customHeight="1" x14ac:dyDescent="0.55000000000000004">
      <c r="A54" s="21" t="s">
        <v>79</v>
      </c>
      <c r="C54" s="6"/>
      <c r="D54" s="6"/>
      <c r="E54" s="6"/>
      <c r="F54" s="6"/>
      <c r="G54" s="6"/>
      <c r="H54" s="6"/>
      <c r="I54" s="6"/>
      <c r="J54" s="6"/>
    </row>
    <row r="55" spans="1:10" ht="21.75" customHeight="1" x14ac:dyDescent="0.55000000000000004">
      <c r="A55" s="77" t="s">
        <v>80</v>
      </c>
      <c r="C55" s="6"/>
      <c r="D55" s="67">
        <v>-101579.6</v>
      </c>
      <c r="E55" s="33"/>
      <c r="F55" s="67">
        <v>156994</v>
      </c>
      <c r="G55" s="33"/>
      <c r="H55" s="67">
        <v>-101579.6</v>
      </c>
      <c r="I55" s="33"/>
      <c r="J55" s="67">
        <v>156994</v>
      </c>
    </row>
    <row r="56" spans="1:10" ht="21.75" customHeight="1" x14ac:dyDescent="0.6">
      <c r="A56" s="11" t="s">
        <v>81</v>
      </c>
      <c r="C56" s="6"/>
      <c r="D56" s="28">
        <f>SUM(D52:E55)</f>
        <v>568746.4</v>
      </c>
      <c r="E56" s="29"/>
      <c r="F56" s="28">
        <f>SUM(F52:G55)</f>
        <v>-823305</v>
      </c>
      <c r="G56" s="29"/>
      <c r="H56" s="28">
        <f>SUM(H52:I55)</f>
        <v>406318.4</v>
      </c>
      <c r="I56" s="29"/>
      <c r="J56" s="28">
        <f>SUM(J52:K55)</f>
        <v>-627977</v>
      </c>
    </row>
    <row r="57" spans="1:10" ht="21.75" customHeight="1" x14ac:dyDescent="0.6">
      <c r="A57" s="11" t="s">
        <v>82</v>
      </c>
      <c r="C57" s="14"/>
      <c r="D57" s="26">
        <f>SUM(D48,D56)</f>
        <v>840048.4</v>
      </c>
      <c r="E57" s="28"/>
      <c r="F57" s="26">
        <f>SUM(F48,F56)</f>
        <v>-790816</v>
      </c>
      <c r="G57" s="28"/>
      <c r="H57" s="26">
        <f>SUM(H48,H56)</f>
        <v>406318.4</v>
      </c>
      <c r="I57" s="28"/>
      <c r="J57" s="26">
        <f>SUM(J48,J56)</f>
        <v>-627977</v>
      </c>
    </row>
    <row r="58" spans="1:10" ht="21.75" customHeight="1" thickBot="1" x14ac:dyDescent="0.65">
      <c r="A58" s="17" t="s">
        <v>83</v>
      </c>
      <c r="B58" s="15"/>
      <c r="C58" s="14"/>
      <c r="D58" s="24">
        <f>SUM(D43,D57)</f>
        <v>1348329.4</v>
      </c>
      <c r="E58" s="29"/>
      <c r="F58" s="24">
        <f>SUM(F43,F57)</f>
        <v>245715</v>
      </c>
      <c r="G58" s="29"/>
      <c r="H58" s="24">
        <f>SUM(H43,H57)</f>
        <v>279600.40000000002</v>
      </c>
      <c r="I58" s="29"/>
      <c r="J58" s="24">
        <f>SUM(J43,J57)</f>
        <v>-528572</v>
      </c>
    </row>
    <row r="59" spans="1:10" ht="21.75" customHeight="1" thickTop="1" x14ac:dyDescent="0.55000000000000004">
      <c r="A59" s="62"/>
      <c r="C59" s="6"/>
      <c r="D59" s="6"/>
      <c r="E59" s="6"/>
      <c r="F59" s="6"/>
      <c r="G59" s="6"/>
      <c r="H59" s="6"/>
      <c r="I59" s="6"/>
      <c r="J59" s="6"/>
    </row>
  </sheetData>
  <mergeCells count="16">
    <mergeCell ref="D42:J42"/>
    <mergeCell ref="D37:F37"/>
    <mergeCell ref="D38:F38"/>
    <mergeCell ref="H38:J38"/>
    <mergeCell ref="D40:F40"/>
    <mergeCell ref="H40:J40"/>
    <mergeCell ref="D39:F39"/>
    <mergeCell ref="H39:J39"/>
    <mergeCell ref="D4:F4"/>
    <mergeCell ref="D9:J9"/>
    <mergeCell ref="D5:F5"/>
    <mergeCell ref="H5:J5"/>
    <mergeCell ref="D7:F7"/>
    <mergeCell ref="H6:J6"/>
    <mergeCell ref="H7:J7"/>
    <mergeCell ref="D6:F6"/>
  </mergeCells>
  <phoneticPr fontId="5" type="noConversion"/>
  <pageMargins left="0.7" right="0.7" top="0.48" bottom="0.5" header="0.5" footer="0.5"/>
  <pageSetup paperSize="9" scale="78" firstPageNumber="5" fitToWidth="0" fitToHeight="0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B48"/>
  <sheetViews>
    <sheetView tabSelected="1" view="pageBreakPreview" topLeftCell="A17" zoomScaleNormal="100" zoomScaleSheetLayoutView="100" workbookViewId="0">
      <selection activeCell="A71" sqref="A71"/>
    </sheetView>
  </sheetViews>
  <sheetFormatPr defaultColWidth="9.125" defaultRowHeight="22.5" customHeight="1" x14ac:dyDescent="0.55000000000000004"/>
  <cols>
    <col min="1" max="1" width="43.375" customWidth="1"/>
    <col min="2" max="2" width="1.75" customWidth="1"/>
    <col min="3" max="3" width="15.375" customWidth="1"/>
    <col min="4" max="4" width="1.375" customWidth="1"/>
    <col min="5" max="5" width="15.375" customWidth="1"/>
    <col min="6" max="6" width="1.375" customWidth="1"/>
    <col min="7" max="7" width="15.375" customWidth="1"/>
    <col min="8" max="8" width="1.375" customWidth="1"/>
    <col min="9" max="9" width="15.375" customWidth="1"/>
    <col min="10" max="10" width="1.375" customWidth="1"/>
    <col min="11" max="11" width="23.375" customWidth="1"/>
    <col min="12" max="12" width="1.375" customWidth="1"/>
    <col min="13" max="13" width="17.75" customWidth="1"/>
    <col min="14" max="14" width="1.375" customWidth="1"/>
    <col min="15" max="15" width="20.75" customWidth="1"/>
    <col min="16" max="16" width="1.375" customWidth="1"/>
    <col min="17" max="17" width="18.875" customWidth="1"/>
    <col min="18" max="18" width="1.375" customWidth="1"/>
    <col min="19" max="19" width="18.75" bestFit="1" customWidth="1"/>
    <col min="20" max="20" width="1.375" customWidth="1"/>
    <col min="21" max="21" width="15.25" customWidth="1"/>
    <col min="22" max="22" width="1.375" customWidth="1"/>
    <col min="24" max="24" width="14" bestFit="1" customWidth="1"/>
    <col min="25" max="25" width="13.625" bestFit="1" customWidth="1"/>
  </cols>
  <sheetData>
    <row r="1" spans="1:22" ht="23.4" x14ac:dyDescent="0.6">
      <c r="A1" s="52" t="s">
        <v>0</v>
      </c>
    </row>
    <row r="2" spans="1:22" ht="23.4" x14ac:dyDescent="0.6">
      <c r="A2" s="130" t="s">
        <v>84</v>
      </c>
      <c r="B2" s="130"/>
      <c r="C2" s="130"/>
      <c r="D2" s="20"/>
      <c r="E2" s="20"/>
      <c r="F2" s="20"/>
    </row>
    <row r="3" spans="1:22" ht="22.95" customHeight="1" x14ac:dyDescent="0.6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Q3" s="13"/>
      <c r="R3" s="13"/>
      <c r="S3" s="13"/>
      <c r="T3" s="13"/>
      <c r="U3" s="13"/>
    </row>
    <row r="4" spans="1:22" ht="22.95" customHeight="1" x14ac:dyDescent="0.6">
      <c r="B4" s="6"/>
      <c r="C4" s="123" t="s">
        <v>85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</row>
    <row r="5" spans="1:22" s="6" customFormat="1" ht="22.95" customHeight="1" x14ac:dyDescent="0.6">
      <c r="A5" s="20"/>
      <c r="C5" s="2"/>
      <c r="D5" s="2"/>
      <c r="E5" s="132" t="s">
        <v>86</v>
      </c>
      <c r="F5" s="132"/>
      <c r="G5" s="132"/>
      <c r="H5" s="132"/>
      <c r="I5" s="132"/>
      <c r="J5" s="2"/>
      <c r="K5" s="133" t="s">
        <v>49</v>
      </c>
      <c r="L5" s="133"/>
      <c r="M5" s="133"/>
      <c r="N5" s="133"/>
      <c r="O5" s="133"/>
      <c r="P5" s="133"/>
      <c r="Q5" s="133"/>
      <c r="R5" s="133"/>
      <c r="S5" s="133"/>
      <c r="T5" s="2"/>
      <c r="U5" s="2"/>
    </row>
    <row r="6" spans="1:22" s="6" customFormat="1" ht="22.95" customHeight="1" x14ac:dyDescent="0.6">
      <c r="A6" s="20"/>
      <c r="C6" s="2"/>
      <c r="D6" s="2"/>
      <c r="J6" s="22"/>
      <c r="K6" s="22" t="s">
        <v>87</v>
      </c>
      <c r="L6" s="2"/>
      <c r="M6" s="22"/>
      <c r="N6" s="2"/>
      <c r="O6" s="2"/>
      <c r="Q6" s="22"/>
      <c r="R6" s="2"/>
      <c r="S6" s="22"/>
      <c r="T6" s="2"/>
      <c r="U6" s="2"/>
    </row>
    <row r="7" spans="1:22" s="6" customFormat="1" ht="22.95" customHeight="1" x14ac:dyDescent="0.6">
      <c r="A7" s="20"/>
      <c r="C7" s="2"/>
      <c r="D7" s="2"/>
      <c r="J7" s="22"/>
      <c r="K7" s="22" t="s">
        <v>88</v>
      </c>
      <c r="L7" s="2"/>
      <c r="M7" s="22"/>
      <c r="N7" s="2"/>
      <c r="O7" s="22" t="s">
        <v>89</v>
      </c>
      <c r="Q7" s="22" t="s">
        <v>90</v>
      </c>
      <c r="R7" s="2"/>
      <c r="S7" s="22"/>
      <c r="T7" s="2"/>
      <c r="U7" s="2"/>
    </row>
    <row r="8" spans="1:22" s="6" customFormat="1" ht="22.95" customHeight="1" x14ac:dyDescent="0.6">
      <c r="A8" s="20"/>
      <c r="C8" s="115"/>
      <c r="D8" s="2"/>
      <c r="E8" s="131"/>
      <c r="F8" s="131"/>
      <c r="G8" s="131"/>
      <c r="H8" s="2"/>
      <c r="I8" s="22"/>
      <c r="J8" s="2"/>
      <c r="K8" s="22" t="s">
        <v>91</v>
      </c>
      <c r="L8" s="2"/>
      <c r="M8" s="22" t="s">
        <v>92</v>
      </c>
      <c r="N8" s="2"/>
      <c r="O8" s="2" t="s">
        <v>93</v>
      </c>
      <c r="Q8" s="22" t="s">
        <v>94</v>
      </c>
      <c r="R8" s="2"/>
      <c r="S8" s="22" t="s">
        <v>95</v>
      </c>
      <c r="T8" s="2"/>
      <c r="U8" s="2"/>
    </row>
    <row r="9" spans="1:22" s="6" customFormat="1" ht="22.95" customHeight="1" x14ac:dyDescent="0.6">
      <c r="A9" s="20"/>
      <c r="C9" s="115" t="s">
        <v>140</v>
      </c>
      <c r="D9" s="2"/>
      <c r="E9" s="22" t="s">
        <v>96</v>
      </c>
      <c r="F9" s="2"/>
      <c r="G9" s="22"/>
      <c r="H9" s="2"/>
      <c r="I9" s="22"/>
      <c r="J9" s="2"/>
      <c r="K9" s="22" t="s">
        <v>97</v>
      </c>
      <c r="L9" s="2"/>
      <c r="M9" s="22" t="s">
        <v>98</v>
      </c>
      <c r="N9" s="2"/>
      <c r="O9" s="2" t="s">
        <v>99</v>
      </c>
      <c r="Q9" s="22" t="s">
        <v>100</v>
      </c>
      <c r="R9" s="2"/>
      <c r="S9" s="22" t="s">
        <v>101</v>
      </c>
      <c r="T9" s="2"/>
      <c r="U9" s="2" t="s">
        <v>95</v>
      </c>
    </row>
    <row r="10" spans="1:22" s="6" customFormat="1" ht="22.95" customHeight="1" x14ac:dyDescent="0.6">
      <c r="A10" s="14"/>
      <c r="B10" s="5"/>
      <c r="C10" s="114" t="s">
        <v>102</v>
      </c>
      <c r="D10" s="2"/>
      <c r="E10" s="22" t="s">
        <v>103</v>
      </c>
      <c r="F10" s="2"/>
      <c r="G10" s="22" t="s">
        <v>104</v>
      </c>
      <c r="H10" s="22"/>
      <c r="I10" s="22" t="s">
        <v>105</v>
      </c>
      <c r="J10" s="2"/>
      <c r="K10" s="22" t="s">
        <v>106</v>
      </c>
      <c r="L10" s="2"/>
      <c r="M10" s="22" t="s">
        <v>107</v>
      </c>
      <c r="N10" s="2"/>
      <c r="O10" s="2" t="s">
        <v>108</v>
      </c>
      <c r="P10" s="30"/>
      <c r="Q10" s="22" t="s">
        <v>109</v>
      </c>
      <c r="R10" s="2"/>
      <c r="S10" s="22" t="s">
        <v>39</v>
      </c>
      <c r="T10" s="2"/>
      <c r="U10" s="2" t="s">
        <v>39</v>
      </c>
      <c r="V10" s="30"/>
    </row>
    <row r="11" spans="1:22" ht="22.95" customHeight="1" x14ac:dyDescent="0.6">
      <c r="A11" s="31"/>
      <c r="B11" s="22"/>
      <c r="C11" s="122" t="s">
        <v>9</v>
      </c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32"/>
    </row>
    <row r="12" spans="1:22" ht="22.95" customHeight="1" x14ac:dyDescent="0.6">
      <c r="A12" s="31" t="s">
        <v>110</v>
      </c>
      <c r="B12" s="3"/>
      <c r="C12" s="25"/>
      <c r="D12" s="25"/>
      <c r="E12" s="25"/>
      <c r="F12" s="25"/>
      <c r="G12" s="50"/>
      <c r="H12" s="25"/>
      <c r="I12" s="50"/>
      <c r="J12" s="25"/>
      <c r="K12" s="25"/>
      <c r="L12" s="14"/>
      <c r="M12" s="25"/>
      <c r="N12" s="14"/>
      <c r="O12" s="25"/>
      <c r="Q12" s="25"/>
      <c r="R12" s="14"/>
      <c r="S12" s="25"/>
      <c r="T12" s="14"/>
      <c r="U12" s="25"/>
    </row>
    <row r="13" spans="1:22" ht="22.95" customHeight="1" x14ac:dyDescent="0.6">
      <c r="A13" s="31" t="s">
        <v>111</v>
      </c>
      <c r="B13" s="3"/>
      <c r="C13" s="23">
        <v>201600</v>
      </c>
      <c r="D13" s="23"/>
      <c r="E13" s="23">
        <v>20160</v>
      </c>
      <c r="F13" s="23"/>
      <c r="G13" s="23">
        <v>2500000</v>
      </c>
      <c r="H13" s="23"/>
      <c r="I13" s="4">
        <v>26017255</v>
      </c>
      <c r="J13" s="23"/>
      <c r="K13" s="4">
        <v>2426817</v>
      </c>
      <c r="L13" s="23"/>
      <c r="M13" s="4">
        <v>-1231974</v>
      </c>
      <c r="N13" s="23"/>
      <c r="O13" s="51">
        <v>136968</v>
      </c>
      <c r="Q13" s="4">
        <v>6338</v>
      </c>
      <c r="R13" s="23"/>
      <c r="S13" s="4">
        <f>SUM(K13:Q13)</f>
        <v>1338149</v>
      </c>
      <c r="T13" s="23"/>
      <c r="U13" s="51">
        <f>SUM(S13,C13:I13)</f>
        <v>30077164</v>
      </c>
    </row>
    <row r="14" spans="1:22" ht="22.95" customHeight="1" x14ac:dyDescent="0.6">
      <c r="A14" s="14" t="s">
        <v>112</v>
      </c>
      <c r="B14" s="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Q14" s="14"/>
      <c r="R14" s="14"/>
      <c r="S14" s="4"/>
      <c r="T14" s="14"/>
      <c r="U14" s="51"/>
    </row>
    <row r="15" spans="1:22" ht="22.95" customHeight="1" x14ac:dyDescent="0.6">
      <c r="A15" t="s">
        <v>113</v>
      </c>
      <c r="B15" s="3"/>
      <c r="C15" s="35">
        <v>0</v>
      </c>
      <c r="D15" s="35"/>
      <c r="E15" s="35">
        <v>0</v>
      </c>
      <c r="F15" s="35"/>
      <c r="G15" s="35">
        <v>0</v>
      </c>
      <c r="H15" s="35"/>
      <c r="I15" s="66">
        <f>'PL 5-6'!F29</f>
        <v>1036531</v>
      </c>
      <c r="J15" s="35"/>
      <c r="K15" s="35">
        <v>0</v>
      </c>
      <c r="L15" s="35"/>
      <c r="M15" s="35">
        <v>0</v>
      </c>
      <c r="N15" s="35"/>
      <c r="O15" s="35">
        <v>0</v>
      </c>
      <c r="Q15" s="35">
        <v>0</v>
      </c>
      <c r="R15" s="35"/>
      <c r="S15" s="102">
        <f t="shared" ref="S15:S16" si="0">SUM(K15:Q15)</f>
        <v>0</v>
      </c>
      <c r="T15" s="35"/>
      <c r="U15" s="32">
        <f t="shared" ref="U15:U16" si="1">SUM(S15,C15:I15)</f>
        <v>1036531</v>
      </c>
    </row>
    <row r="16" spans="1:22" ht="22.95" customHeight="1" x14ac:dyDescent="0.6">
      <c r="A16" s="21" t="s">
        <v>114</v>
      </c>
      <c r="B16" s="3"/>
      <c r="C16" s="72">
        <v>0</v>
      </c>
      <c r="D16" s="35"/>
      <c r="E16" s="72">
        <v>0</v>
      </c>
      <c r="F16" s="35"/>
      <c r="G16" s="72">
        <v>0</v>
      </c>
      <c r="H16" s="35"/>
      <c r="I16" s="72">
        <v>0</v>
      </c>
      <c r="J16" s="35"/>
      <c r="K16" s="72">
        <v>-627977</v>
      </c>
      <c r="L16" s="35"/>
      <c r="M16" s="72">
        <f>'PL 5-6'!F48</f>
        <v>32489</v>
      </c>
      <c r="N16" s="35">
        <v>0</v>
      </c>
      <c r="O16" s="72">
        <f>'PL 5-6'!F53</f>
        <v>-195328</v>
      </c>
      <c r="Q16" s="72">
        <v>0</v>
      </c>
      <c r="R16" s="35"/>
      <c r="S16" s="102">
        <f t="shared" si="0"/>
        <v>-790816</v>
      </c>
      <c r="T16" s="35"/>
      <c r="U16" s="32">
        <f t="shared" si="1"/>
        <v>-790816</v>
      </c>
    </row>
    <row r="17" spans="1:28" s="6" customFormat="1" ht="22.95" customHeight="1" x14ac:dyDescent="0.6">
      <c r="A17" s="11" t="s">
        <v>115</v>
      </c>
      <c r="B17" s="21"/>
      <c r="C17" s="39">
        <f>SUM(C15:C16)</f>
        <v>0</v>
      </c>
      <c r="D17" s="37"/>
      <c r="E17" s="39">
        <f t="shared" ref="E17:U17" si="2">SUM(E15:E16)</f>
        <v>0</v>
      </c>
      <c r="F17" s="37"/>
      <c r="G17" s="39">
        <f t="shared" si="2"/>
        <v>0</v>
      </c>
      <c r="H17" s="37"/>
      <c r="I17" s="39">
        <f t="shared" si="2"/>
        <v>1036531</v>
      </c>
      <c r="J17" s="37"/>
      <c r="K17" s="39">
        <f t="shared" si="2"/>
        <v>-627977</v>
      </c>
      <c r="L17" s="37"/>
      <c r="M17" s="39">
        <f t="shared" si="2"/>
        <v>32489</v>
      </c>
      <c r="N17" s="37"/>
      <c r="O17" s="39">
        <f t="shared" si="2"/>
        <v>-195328</v>
      </c>
      <c r="P17" s="37"/>
      <c r="Q17" s="39">
        <f t="shared" si="2"/>
        <v>0</v>
      </c>
      <c r="R17" s="37"/>
      <c r="S17" s="39">
        <f t="shared" si="2"/>
        <v>-790816</v>
      </c>
      <c r="T17" s="37"/>
      <c r="U17" s="39">
        <f t="shared" si="2"/>
        <v>245715</v>
      </c>
      <c r="X17" s="37"/>
      <c r="AA17" s="56"/>
      <c r="AB17" s="56"/>
    </row>
    <row r="18" spans="1:28" ht="22.95" customHeight="1" thickBot="1" x14ac:dyDescent="0.65">
      <c r="A18" s="17" t="s">
        <v>116</v>
      </c>
      <c r="B18" s="3"/>
      <c r="C18" s="71">
        <f>SUM(C13,C17)</f>
        <v>201600</v>
      </c>
      <c r="D18" s="29"/>
      <c r="E18" s="71">
        <f t="shared" ref="E18:U18" si="3">SUM(E13,E17)</f>
        <v>20160</v>
      </c>
      <c r="F18" s="29"/>
      <c r="G18" s="71">
        <f t="shared" si="3"/>
        <v>2500000</v>
      </c>
      <c r="H18" s="29"/>
      <c r="I18" s="71">
        <f t="shared" si="3"/>
        <v>27053786</v>
      </c>
      <c r="J18" s="29"/>
      <c r="K18" s="71">
        <f t="shared" si="3"/>
        <v>1798840</v>
      </c>
      <c r="L18" s="29"/>
      <c r="M18" s="71">
        <f t="shared" si="3"/>
        <v>-1199485</v>
      </c>
      <c r="N18" s="29"/>
      <c r="O18" s="71">
        <f t="shared" si="3"/>
        <v>-58360</v>
      </c>
      <c r="P18" s="29"/>
      <c r="Q18" s="71">
        <f t="shared" si="3"/>
        <v>6338</v>
      </c>
      <c r="R18" s="29"/>
      <c r="S18" s="71">
        <f t="shared" si="3"/>
        <v>547333</v>
      </c>
      <c r="T18" s="29"/>
      <c r="U18" s="71">
        <f t="shared" si="3"/>
        <v>30322879</v>
      </c>
    </row>
    <row r="19" spans="1:28" s="14" customFormat="1" ht="19.95" customHeight="1" thickTop="1" x14ac:dyDescent="0.6">
      <c r="A19" s="11"/>
      <c r="B19" s="3"/>
      <c r="O19" s="51"/>
      <c r="U19" s="51"/>
    </row>
    <row r="20" spans="1:28" ht="22.95" customHeight="1" x14ac:dyDescent="0.6">
      <c r="A20" s="31" t="s">
        <v>117</v>
      </c>
      <c r="B20" s="3"/>
      <c r="C20" s="25"/>
      <c r="D20" s="25"/>
      <c r="E20" s="25"/>
      <c r="F20" s="25"/>
      <c r="G20" s="50"/>
      <c r="H20" s="25"/>
      <c r="I20" s="50"/>
      <c r="J20" s="25"/>
      <c r="K20" s="25"/>
      <c r="L20" s="14"/>
      <c r="M20" s="25"/>
      <c r="N20" s="14"/>
      <c r="O20" s="25"/>
      <c r="Q20" s="25"/>
      <c r="R20" s="14"/>
      <c r="S20" s="25"/>
      <c r="T20" s="14"/>
      <c r="U20" s="25"/>
    </row>
    <row r="21" spans="1:28" ht="22.95" customHeight="1" x14ac:dyDescent="0.6">
      <c r="A21" s="31" t="s">
        <v>118</v>
      </c>
      <c r="B21" s="3"/>
      <c r="C21" s="23">
        <v>201600</v>
      </c>
      <c r="D21" s="23"/>
      <c r="E21" s="23">
        <v>20160</v>
      </c>
      <c r="F21" s="23"/>
      <c r="G21" s="23">
        <v>2500000</v>
      </c>
      <c r="H21" s="23"/>
      <c r="I21" s="4">
        <v>26587031</v>
      </c>
      <c r="J21" s="23"/>
      <c r="K21" s="4">
        <v>2302147</v>
      </c>
      <c r="L21" s="23"/>
      <c r="M21" s="4">
        <v>-1523675</v>
      </c>
      <c r="N21" s="23"/>
      <c r="O21" s="51">
        <v>-346548</v>
      </c>
      <c r="Q21" s="4">
        <v>7760</v>
      </c>
      <c r="R21" s="23"/>
      <c r="S21" s="4">
        <f>SUM(K21:Q21)</f>
        <v>439684</v>
      </c>
      <c r="T21" s="23"/>
      <c r="U21" s="51">
        <f>SUM(C21:I21,S21)</f>
        <v>29748475</v>
      </c>
      <c r="Z21" s="32">
        <f>U26-'FS-3-4'!D63</f>
        <v>0.39999999850988388</v>
      </c>
    </row>
    <row r="22" spans="1:28" ht="22.95" customHeight="1" x14ac:dyDescent="0.6">
      <c r="A22" s="14" t="s">
        <v>112</v>
      </c>
      <c r="B22" s="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Q22" s="14"/>
      <c r="R22" s="14"/>
      <c r="S22" s="14"/>
      <c r="T22" s="14"/>
      <c r="U22" s="14"/>
      <c r="Z22" s="32">
        <f>S26-'FS-3-4'!D62</f>
        <v>0.39999999990686774</v>
      </c>
    </row>
    <row r="23" spans="1:28" ht="22.95" customHeight="1" x14ac:dyDescent="0.6">
      <c r="A23" t="s">
        <v>113</v>
      </c>
      <c r="B23" s="3"/>
      <c r="C23" s="35">
        <v>0</v>
      </c>
      <c r="D23" s="35"/>
      <c r="E23" s="35">
        <v>0</v>
      </c>
      <c r="F23" s="35"/>
      <c r="G23" s="35">
        <v>0</v>
      </c>
      <c r="H23" s="35"/>
      <c r="I23" s="66">
        <v>508281</v>
      </c>
      <c r="J23" s="35"/>
      <c r="K23" s="35">
        <v>0</v>
      </c>
      <c r="L23" s="35"/>
      <c r="M23" s="35">
        <v>0</v>
      </c>
      <c r="N23" s="35"/>
      <c r="O23" s="35">
        <v>0</v>
      </c>
      <c r="Q23" s="35">
        <v>0</v>
      </c>
      <c r="R23" s="35"/>
      <c r="S23" s="35">
        <f>SUM(K23:Q23)</f>
        <v>0</v>
      </c>
      <c r="T23" s="35"/>
      <c r="U23" s="35">
        <f>SUM(C23:Q23)</f>
        <v>508281</v>
      </c>
      <c r="Z23" s="32">
        <f>I26-'FS-3-4'!D61</f>
        <v>0</v>
      </c>
    </row>
    <row r="24" spans="1:28" ht="22.95" customHeight="1" x14ac:dyDescent="0.6">
      <c r="A24" s="21" t="s">
        <v>153</v>
      </c>
      <c r="B24" s="3"/>
      <c r="C24" s="72">
        <v>0</v>
      </c>
      <c r="D24" s="35"/>
      <c r="E24" s="72">
        <v>0</v>
      </c>
      <c r="F24" s="35"/>
      <c r="G24" s="72">
        <v>0</v>
      </c>
      <c r="H24" s="35"/>
      <c r="I24" s="72">
        <v>0</v>
      </c>
      <c r="J24" s="35"/>
      <c r="K24" s="72">
        <v>406318.4</v>
      </c>
      <c r="L24" s="35"/>
      <c r="M24" s="72">
        <v>271302</v>
      </c>
      <c r="N24" s="35"/>
      <c r="O24" s="72">
        <v>162428</v>
      </c>
      <c r="Q24" s="72">
        <v>0</v>
      </c>
      <c r="R24" s="35"/>
      <c r="S24" s="72">
        <f>SUM(K24:Q24)</f>
        <v>840048.4</v>
      </c>
      <c r="T24" s="35"/>
      <c r="U24" s="72">
        <f>SUM(C24:Q24)</f>
        <v>840048.4</v>
      </c>
    </row>
    <row r="25" spans="1:28" s="6" customFormat="1" ht="22.95" customHeight="1" x14ac:dyDescent="0.6">
      <c r="A25" s="11" t="s">
        <v>154</v>
      </c>
      <c r="B25" s="21"/>
      <c r="C25" s="39">
        <f>SUM(C23:C24)</f>
        <v>0</v>
      </c>
      <c r="E25" s="39">
        <f>SUM(E23:E24)</f>
        <v>0</v>
      </c>
      <c r="G25" s="39">
        <f>SUM(G23:G24)</f>
        <v>0</v>
      </c>
      <c r="H25" s="22"/>
      <c r="I25" s="39">
        <f>SUM(I23:I24)</f>
        <v>508281</v>
      </c>
      <c r="K25" s="39">
        <f>SUM(K23:K24)</f>
        <v>406318.4</v>
      </c>
      <c r="M25" s="39">
        <f>SUM(M23:M24)</f>
        <v>271302</v>
      </c>
      <c r="O25" s="39">
        <f>SUM(O23:O24)</f>
        <v>162428</v>
      </c>
      <c r="Q25" s="39">
        <f>SUM(Q23:Q24)</f>
        <v>0</v>
      </c>
      <c r="S25" s="39">
        <f>SUM(S23:S24)</f>
        <v>840048.4</v>
      </c>
      <c r="U25" s="39">
        <f>SUM(U23:U24)</f>
        <v>1348329.4</v>
      </c>
      <c r="X25" s="37"/>
      <c r="AA25" s="56"/>
      <c r="AB25" s="56"/>
    </row>
    <row r="26" spans="1:28" ht="22.95" customHeight="1" thickBot="1" x14ac:dyDescent="0.65">
      <c r="A26" s="17" t="s">
        <v>119</v>
      </c>
      <c r="B26" s="3"/>
      <c r="C26" s="71">
        <f>C21+C25</f>
        <v>201600</v>
      </c>
      <c r="D26" s="14"/>
      <c r="E26" s="71">
        <f>E21+E25</f>
        <v>20160</v>
      </c>
      <c r="F26" s="14"/>
      <c r="G26" s="71">
        <f>G21+G25</f>
        <v>2500000</v>
      </c>
      <c r="H26" s="14"/>
      <c r="I26" s="71">
        <f>I21+I25</f>
        <v>27095312</v>
      </c>
      <c r="J26" s="14"/>
      <c r="K26" s="71">
        <f>K21+K25</f>
        <v>2708465.4</v>
      </c>
      <c r="L26" s="14"/>
      <c r="M26" s="71">
        <f>M21+M25</f>
        <v>-1252373</v>
      </c>
      <c r="N26" s="14"/>
      <c r="O26" s="71">
        <f>O21+O25</f>
        <v>-184120</v>
      </c>
      <c r="Q26" s="71">
        <f>Q21+Q25</f>
        <v>7760</v>
      </c>
      <c r="R26" s="14"/>
      <c r="S26" s="71">
        <f>S21+S25</f>
        <v>1279732.3999999999</v>
      </c>
      <c r="T26" s="14"/>
      <c r="U26" s="71">
        <f>U21+U25</f>
        <v>31096804.399999999</v>
      </c>
    </row>
    <row r="27" spans="1:28" ht="22.95" customHeight="1" thickTop="1" x14ac:dyDescent="0.6">
      <c r="A27" s="17"/>
      <c r="B27" s="3"/>
      <c r="C27" s="29"/>
      <c r="D27" s="14"/>
      <c r="E27" s="29"/>
      <c r="F27" s="14"/>
      <c r="G27" s="29"/>
      <c r="H27" s="14"/>
      <c r="I27" s="29"/>
      <c r="J27" s="14"/>
      <c r="K27" s="29"/>
      <c r="L27" s="14"/>
      <c r="M27" s="29"/>
      <c r="N27" s="14"/>
      <c r="O27" s="29"/>
      <c r="Q27" s="29"/>
      <c r="R27" s="14"/>
      <c r="S27" s="29"/>
      <c r="T27" s="14"/>
      <c r="U27" s="29"/>
    </row>
    <row r="48" ht="21.6" x14ac:dyDescent="0.55000000000000004"/>
  </sheetData>
  <mergeCells count="6">
    <mergeCell ref="C11:U11"/>
    <mergeCell ref="A2:C2"/>
    <mergeCell ref="E8:G8"/>
    <mergeCell ref="E5:I5"/>
    <mergeCell ref="C4:U4"/>
    <mergeCell ref="K5:S5"/>
  </mergeCells>
  <pageMargins left="0.7" right="0.7" top="0.48" bottom="0.5" header="0.5" footer="0.5"/>
  <pageSetup paperSize="9" scale="64" firstPageNumber="7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S48"/>
  <sheetViews>
    <sheetView view="pageBreakPreview" topLeftCell="A17" zoomScaleNormal="100" zoomScaleSheetLayoutView="100" workbookViewId="0">
      <selection activeCell="D59" sqref="D59:D62"/>
    </sheetView>
  </sheetViews>
  <sheetFormatPr defaultColWidth="9.125" defaultRowHeight="22.2" customHeight="1" x14ac:dyDescent="0.55000000000000004"/>
  <cols>
    <col min="1" max="1" width="45.875" style="6" customWidth="1"/>
    <col min="2" max="2" width="14" style="6" customWidth="1"/>
    <col min="3" max="3" width="1.25" style="6" customWidth="1"/>
    <col min="4" max="4" width="14.375" style="6" customWidth="1"/>
    <col min="5" max="5" width="1.25" style="6" customWidth="1"/>
    <col min="6" max="6" width="14.75" style="6" customWidth="1"/>
    <col min="7" max="7" width="1.25" style="6" customWidth="1"/>
    <col min="8" max="8" width="14.375" style="6" customWidth="1"/>
    <col min="9" max="9" width="1.25" style="6" customWidth="1"/>
    <col min="10" max="10" width="22" style="6" customWidth="1"/>
    <col min="11" max="11" width="1.25" style="6" customWidth="1"/>
    <col min="12" max="12" width="18.75" style="6" customWidth="1"/>
    <col min="13" max="13" width="1.25" style="6" customWidth="1"/>
    <col min="14" max="14" width="18.375" style="6" customWidth="1"/>
    <col min="15" max="15" width="1.25" style="6" customWidth="1"/>
    <col min="16" max="16" width="15.75" style="6" customWidth="1"/>
    <col min="17" max="17" width="1.125" style="6" customWidth="1"/>
    <col min="18" max="18" width="13.875" style="6" bestFit="1" customWidth="1"/>
    <col min="19" max="19" width="13.625" style="6" bestFit="1" customWidth="1"/>
    <col min="20" max="16384" width="9.125" style="6"/>
  </cols>
  <sheetData>
    <row r="1" spans="1:19" ht="22.5" customHeight="1" x14ac:dyDescent="0.6">
      <c r="A1" s="52" t="s">
        <v>0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1:19" ht="22.5" customHeight="1" x14ac:dyDescent="0.6">
      <c r="A2" s="130" t="s">
        <v>84</v>
      </c>
      <c r="B2" s="130"/>
      <c r="C2" s="20"/>
      <c r="D2" s="20"/>
      <c r="E2" s="20"/>
      <c r="F2"/>
      <c r="G2"/>
      <c r="H2"/>
      <c r="I2"/>
      <c r="J2"/>
      <c r="K2"/>
      <c r="L2"/>
      <c r="M2"/>
      <c r="N2"/>
      <c r="O2"/>
      <c r="P2"/>
      <c r="Q2"/>
    </row>
    <row r="3" spans="1:19" ht="22.2" customHeight="1" x14ac:dyDescent="0.6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/>
      <c r="N3" s="13"/>
      <c r="O3" s="13"/>
      <c r="P3" s="13"/>
      <c r="Q3" s="13"/>
    </row>
    <row r="4" spans="1:19" ht="22.5" customHeight="1" x14ac:dyDescent="0.6">
      <c r="A4" s="2"/>
      <c r="B4" s="123" t="s">
        <v>4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</row>
    <row r="5" spans="1:19" ht="22.5" customHeight="1" x14ac:dyDescent="0.55000000000000004">
      <c r="B5" s="2"/>
      <c r="C5" s="2"/>
      <c r="D5" s="132" t="s">
        <v>86</v>
      </c>
      <c r="E5" s="132"/>
      <c r="F5" s="132"/>
      <c r="G5" s="132"/>
      <c r="H5" s="132"/>
      <c r="I5" s="2"/>
      <c r="J5" s="133" t="s">
        <v>49</v>
      </c>
      <c r="K5" s="133"/>
      <c r="L5" s="133"/>
      <c r="M5" s="133"/>
      <c r="N5" s="133"/>
      <c r="O5" s="2"/>
      <c r="P5" s="2"/>
      <c r="Q5" s="2"/>
    </row>
    <row r="6" spans="1:19" ht="22.5" customHeight="1" x14ac:dyDescent="0.55000000000000004">
      <c r="B6" s="2"/>
      <c r="C6" s="2"/>
      <c r="D6" s="2"/>
      <c r="E6" s="2"/>
      <c r="F6" s="2"/>
      <c r="G6" s="2"/>
      <c r="H6" s="2"/>
      <c r="I6" s="2"/>
      <c r="J6" s="22" t="s">
        <v>120</v>
      </c>
      <c r="K6" s="22"/>
      <c r="L6" s="2"/>
      <c r="M6" s="2"/>
      <c r="N6" s="22"/>
      <c r="O6" s="2"/>
      <c r="P6" s="2"/>
      <c r="Q6" s="2"/>
    </row>
    <row r="7" spans="1:19" ht="22.5" customHeight="1" x14ac:dyDescent="0.55000000000000004">
      <c r="B7" s="2"/>
      <c r="C7" s="2"/>
      <c r="I7" s="2"/>
      <c r="J7" s="22" t="s">
        <v>88</v>
      </c>
      <c r="K7" s="2"/>
      <c r="L7" s="22" t="s">
        <v>90</v>
      </c>
      <c r="M7" s="2"/>
      <c r="N7" s="2"/>
      <c r="O7" s="19"/>
      <c r="P7" s="2"/>
      <c r="Q7" s="19"/>
    </row>
    <row r="8" spans="1:19" ht="22.5" customHeight="1" x14ac:dyDescent="0.55000000000000004">
      <c r="B8" s="115"/>
      <c r="C8" s="2"/>
      <c r="D8" s="131"/>
      <c r="E8" s="131"/>
      <c r="F8" s="131"/>
      <c r="G8" s="2"/>
      <c r="H8" s="22"/>
      <c r="I8" s="2"/>
      <c r="J8" s="22" t="s">
        <v>91</v>
      </c>
      <c r="K8" s="2"/>
      <c r="L8" s="22" t="s">
        <v>94</v>
      </c>
      <c r="M8" s="2"/>
      <c r="N8" s="2" t="s">
        <v>95</v>
      </c>
      <c r="O8" s="2"/>
      <c r="P8" s="22"/>
      <c r="Q8" s="2"/>
    </row>
    <row r="9" spans="1:19" ht="22.5" customHeight="1" x14ac:dyDescent="0.55000000000000004">
      <c r="B9" s="115" t="s">
        <v>140</v>
      </c>
      <c r="C9" s="2"/>
      <c r="D9" s="22" t="s">
        <v>96</v>
      </c>
      <c r="E9" s="2"/>
      <c r="F9" s="22"/>
      <c r="G9" s="2"/>
      <c r="H9" s="22"/>
      <c r="I9" s="2"/>
      <c r="J9" s="22" t="s">
        <v>97</v>
      </c>
      <c r="K9" s="2"/>
      <c r="L9" s="22" t="s">
        <v>100</v>
      </c>
      <c r="M9" s="2"/>
      <c r="N9" s="22" t="s">
        <v>101</v>
      </c>
      <c r="O9" s="2"/>
      <c r="P9" s="22" t="s">
        <v>95</v>
      </c>
      <c r="Q9" s="2"/>
    </row>
    <row r="10" spans="1:19" ht="22.5" customHeight="1" x14ac:dyDescent="0.55000000000000004">
      <c r="B10" s="2" t="s">
        <v>102</v>
      </c>
      <c r="C10" s="2"/>
      <c r="D10" s="22" t="s">
        <v>103</v>
      </c>
      <c r="E10" s="2"/>
      <c r="F10" s="22" t="s">
        <v>104</v>
      </c>
      <c r="G10" s="22"/>
      <c r="H10" s="22" t="s">
        <v>105</v>
      </c>
      <c r="I10" s="2"/>
      <c r="J10" s="22" t="s">
        <v>106</v>
      </c>
      <c r="K10" s="2"/>
      <c r="L10" s="22" t="s">
        <v>109</v>
      </c>
      <c r="M10" s="2"/>
      <c r="N10" s="22" t="s">
        <v>39</v>
      </c>
      <c r="O10" s="2"/>
      <c r="P10" s="22" t="s">
        <v>39</v>
      </c>
      <c r="Q10" s="2"/>
    </row>
    <row r="11" spans="1:19" ht="22.5" customHeight="1" x14ac:dyDescent="0.6">
      <c r="A11" s="14"/>
      <c r="B11" s="126" t="s">
        <v>9</v>
      </c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</row>
    <row r="12" spans="1:19" ht="22.5" customHeight="1" x14ac:dyDescent="0.6">
      <c r="A12" s="14" t="s">
        <v>110</v>
      </c>
    </row>
    <row r="13" spans="1:19" ht="24" customHeight="1" x14ac:dyDescent="0.6">
      <c r="A13" s="14" t="s">
        <v>111</v>
      </c>
      <c r="B13" s="4">
        <v>201600</v>
      </c>
      <c r="C13" s="4"/>
      <c r="D13" s="4">
        <v>20160</v>
      </c>
      <c r="E13" s="4"/>
      <c r="F13" s="4">
        <v>2500000</v>
      </c>
      <c r="G13" s="4"/>
      <c r="H13" s="4">
        <v>13004536</v>
      </c>
      <c r="I13" s="4"/>
      <c r="J13" s="4">
        <v>2426817</v>
      </c>
      <c r="K13" s="4"/>
      <c r="L13" s="4">
        <v>6338</v>
      </c>
      <c r="M13" s="4"/>
      <c r="N13" s="37">
        <f>SUM(J13:L13)</f>
        <v>2433155</v>
      </c>
      <c r="O13" s="4"/>
      <c r="P13" s="4">
        <f>SUM(B13:H13,N13)</f>
        <v>18159451</v>
      </c>
      <c r="Q13" s="4"/>
    </row>
    <row r="14" spans="1:19" ht="22.2" customHeight="1" x14ac:dyDescent="0.6">
      <c r="A14" s="14" t="s">
        <v>112</v>
      </c>
      <c r="B14" s="2"/>
      <c r="L14" s="44"/>
      <c r="P14" s="44"/>
      <c r="R14"/>
    </row>
    <row r="15" spans="1:19" ht="22.5" customHeight="1" x14ac:dyDescent="0.55000000000000004">
      <c r="A15" t="s">
        <v>113</v>
      </c>
      <c r="B15" s="78">
        <v>0</v>
      </c>
      <c r="D15" s="78">
        <v>0</v>
      </c>
      <c r="F15" s="78">
        <v>0</v>
      </c>
      <c r="G15" s="22"/>
      <c r="H15" s="53">
        <f>'PL 5-6'!J29</f>
        <v>99405</v>
      </c>
      <c r="J15" s="78">
        <v>0</v>
      </c>
      <c r="L15" s="44">
        <v>0</v>
      </c>
      <c r="N15" s="78">
        <f>SUM(J15:L15)</f>
        <v>0</v>
      </c>
      <c r="P15" s="44">
        <f>SUM(B15:H15,N15)</f>
        <v>99405</v>
      </c>
      <c r="R15" s="56"/>
      <c r="S15" s="56"/>
    </row>
    <row r="16" spans="1:19" ht="22.2" customHeight="1" x14ac:dyDescent="0.55000000000000004">
      <c r="A16" s="21" t="s">
        <v>114</v>
      </c>
      <c r="B16" s="76">
        <v>0</v>
      </c>
      <c r="D16" s="76">
        <v>0</v>
      </c>
      <c r="F16" s="76">
        <v>0</v>
      </c>
      <c r="G16" s="22"/>
      <c r="H16" s="76">
        <v>0</v>
      </c>
      <c r="J16" s="40">
        <f>'PL 5-6'!J57</f>
        <v>-627977</v>
      </c>
      <c r="L16" s="41">
        <v>0</v>
      </c>
      <c r="N16" s="53">
        <f>SUM(J16:L16)</f>
        <v>-627977</v>
      </c>
      <c r="P16" s="44">
        <f>SUM(B16:H16,N16)</f>
        <v>-627977</v>
      </c>
      <c r="R16" s="56"/>
      <c r="S16" s="56"/>
    </row>
    <row r="17" spans="1:19" ht="22.5" customHeight="1" x14ac:dyDescent="0.6">
      <c r="A17" s="11" t="s">
        <v>115</v>
      </c>
      <c r="B17" s="39">
        <f>SUM(B15:B16)</f>
        <v>0</v>
      </c>
      <c r="D17" s="39">
        <f>SUM(D15:D16)</f>
        <v>0</v>
      </c>
      <c r="F17" s="39">
        <f>SUM(F15:F16)</f>
        <v>0</v>
      </c>
      <c r="G17" s="22"/>
      <c r="H17" s="39">
        <f>SUM(H15:H16)</f>
        <v>99405</v>
      </c>
      <c r="J17" s="39">
        <f>SUM(J15:J16)</f>
        <v>-627977</v>
      </c>
      <c r="L17" s="39">
        <f>SUM(L15:L16)</f>
        <v>0</v>
      </c>
      <c r="N17" s="39">
        <f>SUM(N15:N16)</f>
        <v>-627977</v>
      </c>
      <c r="P17" s="39">
        <f>SUM(P15:P16)</f>
        <v>-528572</v>
      </c>
      <c r="R17" s="56"/>
      <c r="S17" s="56"/>
    </row>
    <row r="18" spans="1:19" ht="22.5" customHeight="1" thickBot="1" x14ac:dyDescent="0.65">
      <c r="A18" s="17" t="s">
        <v>116</v>
      </c>
      <c r="B18" s="8">
        <f>SUM(B13,B17)</f>
        <v>201600</v>
      </c>
      <c r="C18" s="14"/>
      <c r="D18" s="8">
        <f>SUM(D13,D17)</f>
        <v>20160</v>
      </c>
      <c r="E18" s="14"/>
      <c r="F18" s="8">
        <f>SUM(F13,F17)</f>
        <v>2500000</v>
      </c>
      <c r="G18" s="4"/>
      <c r="H18" s="8">
        <f>SUM(H13,H17)</f>
        <v>13103941</v>
      </c>
      <c r="I18" s="14"/>
      <c r="J18" s="8">
        <f>SUM(J13,J17)</f>
        <v>1798840</v>
      </c>
      <c r="K18" s="14"/>
      <c r="L18" s="8">
        <f>SUM(L13,L17)</f>
        <v>6338</v>
      </c>
      <c r="M18" s="14"/>
      <c r="N18" s="8">
        <f>SUM(N13,N17)</f>
        <v>1805178</v>
      </c>
      <c r="O18" s="14"/>
      <c r="P18" s="8">
        <f>SUM(P13,P17)</f>
        <v>17630879</v>
      </c>
      <c r="Q18" s="14"/>
    </row>
    <row r="19" spans="1:19" ht="22.5" customHeight="1" thickTop="1" x14ac:dyDescent="0.6">
      <c r="A19" s="17"/>
      <c r="B19" s="4"/>
      <c r="C19" s="14"/>
      <c r="D19" s="4"/>
      <c r="E19" s="14"/>
      <c r="F19" s="4"/>
      <c r="G19" s="4"/>
      <c r="H19" s="4"/>
      <c r="I19" s="14"/>
      <c r="J19" s="4"/>
      <c r="K19" s="14"/>
      <c r="L19" s="4"/>
      <c r="M19" s="14"/>
      <c r="N19" s="4"/>
      <c r="O19" s="14"/>
      <c r="P19" s="4"/>
      <c r="Q19" s="14"/>
    </row>
    <row r="20" spans="1:19" ht="22.5" customHeight="1" x14ac:dyDescent="0.6">
      <c r="A20" s="14" t="s">
        <v>117</v>
      </c>
    </row>
    <row r="21" spans="1:19" ht="24" customHeight="1" x14ac:dyDescent="0.6">
      <c r="A21" s="14" t="s">
        <v>118</v>
      </c>
      <c r="B21" s="98">
        <v>201600</v>
      </c>
      <c r="C21" s="98"/>
      <c r="D21" s="98">
        <v>20160</v>
      </c>
      <c r="E21" s="98"/>
      <c r="F21" s="98">
        <v>2500000</v>
      </c>
      <c r="G21" s="98"/>
      <c r="H21" s="98">
        <f>'FS-3-4'!J61</f>
        <v>12410213</v>
      </c>
      <c r="I21" s="98"/>
      <c r="J21" s="98">
        <v>2302147</v>
      </c>
      <c r="K21" s="98"/>
      <c r="L21" s="98">
        <v>7760.4</v>
      </c>
      <c r="M21" s="98"/>
      <c r="N21" s="37">
        <f>SUM(J21:L21)</f>
        <v>2309907.4</v>
      </c>
      <c r="O21" s="98"/>
      <c r="P21" s="98">
        <f>SUM(B21:L21)</f>
        <v>17441880.399999999</v>
      </c>
      <c r="Q21" s="4"/>
    </row>
    <row r="22" spans="1:19" ht="22.2" customHeight="1" x14ac:dyDescent="0.6">
      <c r="A22" s="14" t="s">
        <v>112</v>
      </c>
      <c r="B22" s="101"/>
      <c r="C22" s="103"/>
      <c r="D22" s="103"/>
      <c r="E22" s="103"/>
      <c r="F22" s="103"/>
      <c r="G22" s="103"/>
      <c r="H22" s="103"/>
      <c r="I22" s="103"/>
      <c r="J22" s="103"/>
      <c r="K22" s="103"/>
      <c r="L22" s="44"/>
      <c r="M22" s="103"/>
      <c r="N22" s="103"/>
      <c r="O22" s="103"/>
      <c r="P22" s="44"/>
      <c r="R22"/>
    </row>
    <row r="23" spans="1:19" ht="22.5" customHeight="1" x14ac:dyDescent="0.55000000000000004">
      <c r="A23" t="s">
        <v>145</v>
      </c>
      <c r="B23" s="53">
        <v>0</v>
      </c>
      <c r="C23" s="103"/>
      <c r="D23" s="53">
        <v>0</v>
      </c>
      <c r="E23" s="103"/>
      <c r="F23" s="53">
        <v>0</v>
      </c>
      <c r="G23" s="113"/>
      <c r="H23" s="53">
        <v>-126718</v>
      </c>
      <c r="I23" s="103"/>
      <c r="J23" s="53">
        <v>0</v>
      </c>
      <c r="K23" s="103"/>
      <c r="L23" s="44">
        <v>0</v>
      </c>
      <c r="M23" s="103"/>
      <c r="N23" s="53">
        <f>SUM(J23:L23)</f>
        <v>0</v>
      </c>
      <c r="O23" s="103"/>
      <c r="P23" s="44">
        <f>SUM(B23:L23)</f>
        <v>-126718</v>
      </c>
      <c r="R23" s="56"/>
      <c r="S23" s="56"/>
    </row>
    <row r="24" spans="1:19" ht="22.2" customHeight="1" x14ac:dyDescent="0.55000000000000004">
      <c r="A24" s="21" t="s">
        <v>121</v>
      </c>
      <c r="B24" s="40">
        <v>0</v>
      </c>
      <c r="C24" s="103"/>
      <c r="D24" s="40">
        <v>0</v>
      </c>
      <c r="E24" s="103"/>
      <c r="F24" s="40">
        <v>0</v>
      </c>
      <c r="G24" s="113"/>
      <c r="H24" s="40">
        <v>0</v>
      </c>
      <c r="I24" s="103"/>
      <c r="J24" s="40">
        <v>406318</v>
      </c>
      <c r="K24" s="103"/>
      <c r="L24" s="41">
        <v>0</v>
      </c>
      <c r="M24" s="103"/>
      <c r="N24" s="53">
        <f>SUM(J24:L24)</f>
        <v>406318</v>
      </c>
      <c r="O24" s="103"/>
      <c r="P24" s="41">
        <f>SUM(B24:L24)</f>
        <v>406318</v>
      </c>
      <c r="R24" s="56"/>
      <c r="S24" s="56"/>
    </row>
    <row r="25" spans="1:19" ht="22.5" customHeight="1" x14ac:dyDescent="0.6">
      <c r="A25" s="11" t="s">
        <v>115</v>
      </c>
      <c r="B25" s="39">
        <f>SUM(B23:B24)</f>
        <v>0</v>
      </c>
      <c r="C25" s="103"/>
      <c r="D25" s="39">
        <f>SUM(D23:D24)</f>
        <v>0</v>
      </c>
      <c r="E25" s="103"/>
      <c r="F25" s="39">
        <f>SUM(F23:F24)</f>
        <v>0</v>
      </c>
      <c r="G25" s="113"/>
      <c r="H25" s="39">
        <f>SUM(H23:H24)</f>
        <v>-126718</v>
      </c>
      <c r="I25" s="103"/>
      <c r="J25" s="39">
        <f>SUM(J23:J24)</f>
        <v>406318</v>
      </c>
      <c r="K25" s="103"/>
      <c r="L25" s="39">
        <f>SUM(L23:L24)</f>
        <v>0</v>
      </c>
      <c r="M25" s="103"/>
      <c r="N25" s="39">
        <f>SUM(N23:N24)</f>
        <v>406318</v>
      </c>
      <c r="O25" s="103"/>
      <c r="P25" s="39">
        <f>SUM(P23:P24)</f>
        <v>279600</v>
      </c>
      <c r="R25" s="56"/>
      <c r="S25" s="56"/>
    </row>
    <row r="26" spans="1:19" ht="22.5" customHeight="1" thickBot="1" x14ac:dyDescent="0.65">
      <c r="A26" s="17" t="s">
        <v>119</v>
      </c>
      <c r="B26" s="100">
        <f>SUM(B21,B25)</f>
        <v>201600</v>
      </c>
      <c r="C26" s="107"/>
      <c r="D26" s="100">
        <f>SUM(D21,D25)</f>
        <v>20160</v>
      </c>
      <c r="E26" s="107"/>
      <c r="F26" s="100">
        <f>SUM(F21,F25)</f>
        <v>2500000</v>
      </c>
      <c r="G26" s="98"/>
      <c r="H26" s="100">
        <f>SUM(H21,H25)</f>
        <v>12283495</v>
      </c>
      <c r="I26" s="107"/>
      <c r="J26" s="100">
        <f>SUM(J21,J25)</f>
        <v>2708465</v>
      </c>
      <c r="K26" s="107"/>
      <c r="L26" s="100">
        <f>SUM(L21,L25)</f>
        <v>7760.4</v>
      </c>
      <c r="M26" s="107"/>
      <c r="N26" s="100">
        <f>SUM(N21,N25)</f>
        <v>2716225.4</v>
      </c>
      <c r="O26" s="107"/>
      <c r="P26" s="100">
        <f>SUM(P21,P25)</f>
        <v>17721480.399999999</v>
      </c>
      <c r="Q26" s="14"/>
    </row>
    <row r="27" spans="1:19" ht="22.5" customHeight="1" thickTop="1" x14ac:dyDescent="0.55000000000000004"/>
    <row r="28" spans="1:19" ht="22.5" customHeight="1" x14ac:dyDescent="0.55000000000000004"/>
    <row r="29" spans="1:19" ht="22.5" customHeight="1" x14ac:dyDescent="0.55000000000000004"/>
    <row r="30" spans="1:19" ht="22.5" customHeight="1" x14ac:dyDescent="0.55000000000000004"/>
    <row r="31" spans="1:19" ht="22.5" customHeight="1" x14ac:dyDescent="0.55000000000000004"/>
    <row r="32" spans="1:19" ht="22.5" customHeight="1" x14ac:dyDescent="0.55000000000000004"/>
    <row r="33" ht="22.5" customHeight="1" x14ac:dyDescent="0.55000000000000004"/>
    <row r="34" ht="22.5" customHeight="1" x14ac:dyDescent="0.55000000000000004"/>
    <row r="35" ht="22.5" customHeight="1" x14ac:dyDescent="0.55000000000000004"/>
    <row r="48" ht="21.6" x14ac:dyDescent="0.55000000000000004"/>
  </sheetData>
  <mergeCells count="6">
    <mergeCell ref="B11:Q11"/>
    <mergeCell ref="A2:B2"/>
    <mergeCell ref="D5:H5"/>
    <mergeCell ref="D8:F8"/>
    <mergeCell ref="B4:Q4"/>
    <mergeCell ref="J5:N5"/>
  </mergeCells>
  <pageMargins left="0.7" right="0.7" top="0.48" bottom="0.5" header="0.5" footer="0.5"/>
  <pageSetup paperSize="9" scale="80" firstPageNumber="8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ignoredErrors>
    <ignoredError sqref="N17 N22 N19:N2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2"/>
  <sheetViews>
    <sheetView view="pageBreakPreview" topLeftCell="A15" zoomScaleNormal="100" zoomScaleSheetLayoutView="100" workbookViewId="0">
      <selection activeCell="L29" sqref="L29"/>
    </sheetView>
  </sheetViews>
  <sheetFormatPr defaultColWidth="9.125" defaultRowHeight="21.75" customHeight="1" x14ac:dyDescent="0.55000000000000004"/>
  <cols>
    <col min="1" max="1" width="60.25" style="62" customWidth="1"/>
    <col min="2" max="2" width="13.375" style="6" customWidth="1"/>
    <col min="3" max="3" width="1.25" style="6" customWidth="1"/>
    <col min="4" max="4" width="13.375" style="6" customWidth="1"/>
    <col min="5" max="5" width="1.25" style="6" customWidth="1"/>
    <col min="6" max="6" width="13.375" style="6" customWidth="1"/>
    <col min="7" max="7" width="1.25" style="6" customWidth="1"/>
    <col min="8" max="8" width="13.375" style="6" customWidth="1"/>
    <col min="9" max="16384" width="9.125" style="6"/>
  </cols>
  <sheetData>
    <row r="1" spans="1:8" ht="21.75" customHeight="1" x14ac:dyDescent="0.6">
      <c r="A1" s="18" t="s">
        <v>0</v>
      </c>
      <c r="C1" s="60"/>
      <c r="E1" s="60"/>
      <c r="F1" s="60"/>
      <c r="G1" s="60"/>
      <c r="H1" s="60"/>
    </row>
    <row r="2" spans="1:8" ht="21.75" customHeight="1" x14ac:dyDescent="0.6">
      <c r="A2" s="12" t="s">
        <v>122</v>
      </c>
      <c r="C2" s="60"/>
      <c r="E2" s="60"/>
      <c r="F2" s="60"/>
      <c r="G2" s="60"/>
      <c r="H2" s="60"/>
    </row>
    <row r="3" spans="1:8" ht="16.2" customHeight="1" x14ac:dyDescent="0.6">
      <c r="A3" s="12"/>
      <c r="C3" s="60"/>
      <c r="E3" s="60"/>
      <c r="F3" s="60"/>
      <c r="G3" s="60"/>
      <c r="H3" s="60"/>
    </row>
    <row r="4" spans="1:8" ht="20.25" customHeight="1" x14ac:dyDescent="0.6">
      <c r="A4" s="12"/>
      <c r="B4" s="123" t="s">
        <v>2</v>
      </c>
      <c r="C4" s="123"/>
      <c r="D4" s="123"/>
      <c r="E4" s="60"/>
      <c r="F4" s="60"/>
      <c r="G4" s="60"/>
      <c r="H4" s="60"/>
    </row>
    <row r="5" spans="1:8" ht="20.25" customHeight="1" x14ac:dyDescent="0.6">
      <c r="A5" s="12"/>
      <c r="B5" s="123" t="s">
        <v>3</v>
      </c>
      <c r="C5" s="123"/>
      <c r="D5" s="123"/>
      <c r="E5" s="3"/>
      <c r="F5" s="123" t="s">
        <v>4</v>
      </c>
      <c r="G5" s="123"/>
      <c r="H5" s="123"/>
    </row>
    <row r="6" spans="1:8" ht="21.75" customHeight="1" x14ac:dyDescent="0.6">
      <c r="A6" s="12"/>
      <c r="B6" s="124" t="s">
        <v>53</v>
      </c>
      <c r="C6" s="124"/>
      <c r="D6" s="124"/>
      <c r="E6" s="3"/>
      <c r="F6" s="124" t="s">
        <v>53</v>
      </c>
      <c r="G6" s="124"/>
      <c r="H6" s="124"/>
    </row>
    <row r="7" spans="1:8" ht="20.25" customHeight="1" x14ac:dyDescent="0.6">
      <c r="A7" s="12"/>
      <c r="B7" s="124" t="s">
        <v>123</v>
      </c>
      <c r="C7" s="124"/>
      <c r="D7" s="124"/>
      <c r="E7" s="3"/>
      <c r="F7" s="124" t="s">
        <v>123</v>
      </c>
      <c r="G7" s="124"/>
      <c r="H7" s="124"/>
    </row>
    <row r="8" spans="1:8" ht="20.25" customHeight="1" x14ac:dyDescent="0.6">
      <c r="A8" s="12"/>
      <c r="B8" s="2">
        <v>2566</v>
      </c>
      <c r="C8" s="2"/>
      <c r="D8" s="2">
        <v>2565</v>
      </c>
      <c r="E8" s="2"/>
      <c r="F8" s="2">
        <v>2566</v>
      </c>
      <c r="G8" s="2"/>
      <c r="H8" s="2">
        <v>2565</v>
      </c>
    </row>
    <row r="9" spans="1:8" ht="18" customHeight="1" x14ac:dyDescent="0.6">
      <c r="A9" s="12"/>
      <c r="B9" s="126" t="s">
        <v>9</v>
      </c>
      <c r="C9" s="126"/>
      <c r="D9" s="126"/>
      <c r="E9" s="126"/>
      <c r="F9" s="126"/>
      <c r="G9" s="126"/>
      <c r="H9" s="126"/>
    </row>
    <row r="10" spans="1:8" ht="21.75" customHeight="1" x14ac:dyDescent="0.6">
      <c r="A10" s="9" t="s">
        <v>124</v>
      </c>
      <c r="B10" s="5"/>
      <c r="C10" s="5"/>
      <c r="D10" s="5"/>
      <c r="E10" s="5"/>
      <c r="F10" s="5"/>
      <c r="G10" s="5"/>
      <c r="H10" s="5"/>
    </row>
    <row r="11" spans="1:8" ht="21.75" customHeight="1" x14ac:dyDescent="0.55000000000000004">
      <c r="A11" s="21" t="s">
        <v>146</v>
      </c>
      <c r="B11" s="73">
        <f>'PL 5-6'!D29</f>
        <v>508281</v>
      </c>
      <c r="C11" s="80"/>
      <c r="D11" s="73">
        <f>'PL 5-6'!F29</f>
        <v>1036531</v>
      </c>
      <c r="E11" s="59"/>
      <c r="F11" s="59">
        <f>'PL 5-6'!H29</f>
        <v>-126718</v>
      </c>
      <c r="G11" s="59"/>
      <c r="H11" s="59">
        <f>'PL 5-6'!J29</f>
        <v>99405</v>
      </c>
    </row>
    <row r="12" spans="1:8" ht="21.75" customHeight="1" x14ac:dyDescent="0.55000000000000004">
      <c r="A12" s="61" t="s">
        <v>156</v>
      </c>
      <c r="B12" s="73"/>
      <c r="C12" s="80"/>
      <c r="D12" s="73"/>
      <c r="E12" s="59"/>
      <c r="F12" s="59"/>
      <c r="G12" s="59"/>
      <c r="H12" s="59"/>
    </row>
    <row r="13" spans="1:8" ht="21.75" customHeight="1" x14ac:dyDescent="0.55000000000000004">
      <c r="A13" s="21" t="s">
        <v>155</v>
      </c>
      <c r="B13" s="73">
        <v>-28859</v>
      </c>
      <c r="C13" s="80"/>
      <c r="D13" s="73">
        <v>27848</v>
      </c>
      <c r="E13" s="59"/>
      <c r="F13" s="73">
        <v>-28859</v>
      </c>
      <c r="G13" s="59"/>
      <c r="H13" s="59">
        <v>27848</v>
      </c>
    </row>
    <row r="14" spans="1:8" ht="21.75" customHeight="1" x14ac:dyDescent="0.55000000000000004">
      <c r="A14" s="21" t="s">
        <v>68</v>
      </c>
      <c r="B14" s="73">
        <v>404</v>
      </c>
      <c r="C14" s="80"/>
      <c r="D14" s="73">
        <v>139</v>
      </c>
      <c r="E14" s="59"/>
      <c r="F14" s="59">
        <v>404</v>
      </c>
      <c r="G14" s="59"/>
      <c r="H14" s="59">
        <v>139</v>
      </c>
    </row>
    <row r="15" spans="1:8" ht="21.75" customHeight="1" x14ac:dyDescent="0.55000000000000004">
      <c r="A15" s="21" t="s">
        <v>125</v>
      </c>
      <c r="B15" s="73">
        <v>93203</v>
      </c>
      <c r="C15" s="80"/>
      <c r="D15" s="73">
        <v>93513</v>
      </c>
      <c r="E15" s="59"/>
      <c r="F15" s="59">
        <v>93203</v>
      </c>
      <c r="G15" s="59"/>
      <c r="H15" s="59">
        <v>93513</v>
      </c>
    </row>
    <row r="16" spans="1:8" s="116" customFormat="1" ht="21.75" customHeight="1" x14ac:dyDescent="0.55000000000000004">
      <c r="A16" s="21" t="s">
        <v>69</v>
      </c>
      <c r="B16" s="73">
        <v>-635612</v>
      </c>
      <c r="C16" s="80"/>
      <c r="D16" s="73">
        <v>-937126</v>
      </c>
      <c r="E16" s="59"/>
      <c r="F16" s="59">
        <v>0</v>
      </c>
      <c r="G16" s="59"/>
      <c r="H16" s="59">
        <v>0</v>
      </c>
    </row>
    <row r="17" spans="1:8" ht="21.75" customHeight="1" x14ac:dyDescent="0.55000000000000004">
      <c r="A17" s="21" t="s">
        <v>126</v>
      </c>
      <c r="B17" s="73">
        <v>6013</v>
      </c>
      <c r="C17" s="80"/>
      <c r="D17" s="73">
        <v>-17340</v>
      </c>
      <c r="E17" s="59"/>
      <c r="F17" s="73">
        <v>6013</v>
      </c>
      <c r="G17" s="59"/>
      <c r="H17" s="59">
        <v>-17340</v>
      </c>
    </row>
    <row r="18" spans="1:8" ht="21.75" customHeight="1" x14ac:dyDescent="0.55000000000000004">
      <c r="A18" s="21" t="s">
        <v>127</v>
      </c>
      <c r="B18" s="73">
        <v>-45943</v>
      </c>
      <c r="C18" s="80"/>
      <c r="D18" s="73">
        <v>-44895</v>
      </c>
      <c r="E18" s="59"/>
      <c r="F18" s="59">
        <v>-45943</v>
      </c>
      <c r="G18" s="59"/>
      <c r="H18" s="59">
        <v>-44895</v>
      </c>
    </row>
    <row r="19" spans="1:8" ht="21.75" customHeight="1" x14ac:dyDescent="0.55000000000000004">
      <c r="A19" s="21" t="s">
        <v>128</v>
      </c>
      <c r="B19" s="73">
        <v>22661</v>
      </c>
      <c r="C19" s="80"/>
      <c r="D19" s="73">
        <v>4200</v>
      </c>
      <c r="E19" s="59"/>
      <c r="F19" s="73">
        <v>22661</v>
      </c>
      <c r="G19" s="59"/>
      <c r="H19" s="59">
        <v>4200</v>
      </c>
    </row>
    <row r="20" spans="1:8" ht="21.75" customHeight="1" x14ac:dyDescent="0.55000000000000004">
      <c r="A20" s="21" t="s">
        <v>60</v>
      </c>
      <c r="B20" s="73">
        <v>0</v>
      </c>
      <c r="C20" s="80"/>
      <c r="D20" s="73">
        <v>0</v>
      </c>
      <c r="E20" s="59"/>
      <c r="F20" s="59">
        <v>-613</v>
      </c>
      <c r="G20" s="59"/>
      <c r="H20" s="59">
        <v>0</v>
      </c>
    </row>
    <row r="21" spans="1:8" ht="21.75" customHeight="1" x14ac:dyDescent="0.55000000000000004">
      <c r="A21" s="21" t="s">
        <v>143</v>
      </c>
      <c r="B21" s="73">
        <v>-214</v>
      </c>
      <c r="C21" s="80"/>
      <c r="D21" s="73">
        <v>460</v>
      </c>
      <c r="E21" s="59"/>
      <c r="F21" s="59">
        <v>-214</v>
      </c>
      <c r="G21" s="59"/>
      <c r="H21" s="59">
        <v>460</v>
      </c>
    </row>
    <row r="22" spans="1:8" ht="21.75" customHeight="1" x14ac:dyDescent="0.55000000000000004">
      <c r="A22" s="21" t="s">
        <v>129</v>
      </c>
      <c r="B22" s="40">
        <v>-675</v>
      </c>
      <c r="C22" s="80"/>
      <c r="D22" s="40">
        <v>-675</v>
      </c>
      <c r="E22" s="59"/>
      <c r="F22" s="81">
        <v>-675</v>
      </c>
      <c r="G22" s="59"/>
      <c r="H22" s="81">
        <v>-675</v>
      </c>
    </row>
    <row r="23" spans="1:8" ht="21.75" customHeight="1" x14ac:dyDescent="0.55000000000000004">
      <c r="A23" s="21"/>
      <c r="B23" s="73">
        <f>SUM(B11:B22)</f>
        <v>-80741</v>
      </c>
      <c r="C23" s="80"/>
      <c r="D23" s="73">
        <f>SUM(D11:D22)</f>
        <v>162655</v>
      </c>
      <c r="E23" s="80"/>
      <c r="F23" s="73">
        <f>SUM(F11:F22)</f>
        <v>-80741</v>
      </c>
      <c r="G23" s="80"/>
      <c r="H23" s="73">
        <f>SUM(H11:H22)</f>
        <v>162655</v>
      </c>
    </row>
    <row r="24" spans="1:8" ht="21.75" customHeight="1" x14ac:dyDescent="0.55000000000000004">
      <c r="A24" s="61" t="s">
        <v>130</v>
      </c>
      <c r="B24" s="73"/>
      <c r="C24" s="80"/>
      <c r="D24" s="73"/>
      <c r="E24" s="80"/>
      <c r="F24" s="73"/>
      <c r="G24" s="80"/>
      <c r="H24" s="73"/>
    </row>
    <row r="25" spans="1:8" ht="21.75" customHeight="1" x14ac:dyDescent="0.55000000000000004">
      <c r="A25" s="21" t="s">
        <v>13</v>
      </c>
      <c r="B25" s="73">
        <v>-145030</v>
      </c>
      <c r="C25" s="80"/>
      <c r="D25" s="73">
        <v>-278029</v>
      </c>
      <c r="E25" s="80"/>
      <c r="F25" s="73">
        <v>-145030</v>
      </c>
      <c r="G25" s="80"/>
      <c r="H25" s="73">
        <v>-278029</v>
      </c>
    </row>
    <row r="26" spans="1:8" ht="21.75" customHeight="1" x14ac:dyDescent="0.55000000000000004">
      <c r="A26" s="21" t="s">
        <v>14</v>
      </c>
      <c r="B26" s="73">
        <v>216205</v>
      </c>
      <c r="C26" s="80"/>
      <c r="D26" s="73">
        <v>3328</v>
      </c>
      <c r="E26" s="80"/>
      <c r="F26" s="73">
        <v>216205</v>
      </c>
      <c r="G26" s="80"/>
      <c r="H26" s="73">
        <v>3328</v>
      </c>
    </row>
    <row r="27" spans="1:8" ht="21.75" customHeight="1" x14ac:dyDescent="0.55000000000000004">
      <c r="A27" s="21" t="s">
        <v>15</v>
      </c>
      <c r="B27" s="73">
        <v>-27145</v>
      </c>
      <c r="C27" s="80"/>
      <c r="D27" s="73">
        <v>-60375</v>
      </c>
      <c r="E27" s="80"/>
      <c r="F27" s="73">
        <v>-27145</v>
      </c>
      <c r="G27" s="80"/>
      <c r="H27" s="73">
        <v>-60375</v>
      </c>
    </row>
    <row r="28" spans="1:8" ht="21.75" customHeight="1" x14ac:dyDescent="0.55000000000000004">
      <c r="A28" s="21" t="s">
        <v>23</v>
      </c>
      <c r="B28" s="73">
        <v>29</v>
      </c>
      <c r="C28" s="80"/>
      <c r="D28" s="73">
        <v>2</v>
      </c>
      <c r="E28" s="80"/>
      <c r="F28" s="73">
        <v>29</v>
      </c>
      <c r="G28" s="80"/>
      <c r="H28" s="73">
        <v>2</v>
      </c>
    </row>
    <row r="29" spans="1:8" ht="21.75" customHeight="1" x14ac:dyDescent="0.55000000000000004">
      <c r="A29" s="21" t="s">
        <v>28</v>
      </c>
      <c r="B29" s="73">
        <v>262509</v>
      </c>
      <c r="C29" s="80"/>
      <c r="D29" s="73">
        <v>27703</v>
      </c>
      <c r="E29" s="80"/>
      <c r="F29" s="73">
        <v>262509</v>
      </c>
      <c r="G29" s="80"/>
      <c r="H29" s="73">
        <v>27703</v>
      </c>
    </row>
    <row r="30" spans="1:8" ht="21.75" customHeight="1" x14ac:dyDescent="0.55000000000000004">
      <c r="A30" s="21" t="s">
        <v>31</v>
      </c>
      <c r="B30" s="73">
        <v>-26036</v>
      </c>
      <c r="C30" s="80"/>
      <c r="D30" s="73">
        <v>2272</v>
      </c>
      <c r="E30" s="80"/>
      <c r="F30" s="73">
        <v>-26036</v>
      </c>
      <c r="G30" s="80"/>
      <c r="H30" s="73">
        <v>2272</v>
      </c>
    </row>
    <row r="31" spans="1:8" ht="21.75" customHeight="1" x14ac:dyDescent="0.55000000000000004">
      <c r="A31" s="21" t="s">
        <v>157</v>
      </c>
      <c r="B31" s="73">
        <v>-3170</v>
      </c>
      <c r="C31" s="80"/>
      <c r="D31" s="73">
        <v>-609</v>
      </c>
      <c r="E31" s="80"/>
      <c r="F31" s="73">
        <v>-3170</v>
      </c>
      <c r="G31" s="80"/>
      <c r="H31" s="73">
        <v>-609</v>
      </c>
    </row>
    <row r="32" spans="1:8" ht="21.75" customHeight="1" x14ac:dyDescent="0.6">
      <c r="A32" s="11" t="s">
        <v>141</v>
      </c>
      <c r="B32" s="26">
        <f>SUM(B23:B31)</f>
        <v>196621</v>
      </c>
      <c r="C32" s="80"/>
      <c r="D32" s="26">
        <f>SUM(D23:D31)</f>
        <v>-143053</v>
      </c>
      <c r="E32" s="80"/>
      <c r="F32" s="26">
        <f>SUM(F23:F31)</f>
        <v>196621</v>
      </c>
      <c r="G32" s="80"/>
      <c r="H32" s="26">
        <f>SUM(H23:H31)</f>
        <v>-143053</v>
      </c>
    </row>
    <row r="33" spans="1:8" ht="21.75" customHeight="1" x14ac:dyDescent="0.55000000000000004">
      <c r="A33" s="21"/>
      <c r="B33" s="5"/>
      <c r="C33" s="5"/>
      <c r="D33" s="5"/>
      <c r="E33" s="5"/>
      <c r="F33" s="5"/>
      <c r="G33" s="5"/>
      <c r="H33" s="5"/>
    </row>
    <row r="34" spans="1:8" ht="22.2" x14ac:dyDescent="0.6">
      <c r="A34" s="9" t="s">
        <v>131</v>
      </c>
      <c r="B34" s="38"/>
      <c r="C34" s="38"/>
      <c r="D34" s="38"/>
      <c r="E34" s="38"/>
      <c r="F34" s="38"/>
      <c r="G34" s="38"/>
      <c r="H34" s="38"/>
    </row>
    <row r="35" spans="1:8" ht="21.6" x14ac:dyDescent="0.55000000000000004">
      <c r="A35" s="21" t="s">
        <v>132</v>
      </c>
      <c r="B35" s="38">
        <v>453</v>
      </c>
      <c r="C35" s="38"/>
      <c r="D35" s="38">
        <v>248310</v>
      </c>
      <c r="E35" s="38"/>
      <c r="F35" s="38">
        <v>453</v>
      </c>
      <c r="G35" s="38"/>
      <c r="H35" s="38">
        <v>248310</v>
      </c>
    </row>
    <row r="36" spans="1:8" ht="21.6" x14ac:dyDescent="0.55000000000000004">
      <c r="A36" s="21" t="s">
        <v>133</v>
      </c>
      <c r="B36" s="38">
        <v>0</v>
      </c>
      <c r="C36" s="38"/>
      <c r="D36" s="38">
        <v>52105</v>
      </c>
      <c r="E36" s="38"/>
      <c r="F36" s="38">
        <v>0</v>
      </c>
      <c r="G36" s="38"/>
      <c r="H36" s="93">
        <v>52105</v>
      </c>
    </row>
    <row r="37" spans="1:8" ht="21.6" x14ac:dyDescent="0.55000000000000004">
      <c r="A37" s="21" t="s">
        <v>134</v>
      </c>
      <c r="B37" s="38">
        <v>237</v>
      </c>
      <c r="C37" s="38"/>
      <c r="D37" s="38">
        <v>50</v>
      </c>
      <c r="E37" s="38"/>
      <c r="F37" s="38">
        <v>237</v>
      </c>
      <c r="G37" s="38"/>
      <c r="H37" s="38">
        <v>50</v>
      </c>
    </row>
    <row r="38" spans="1:8" ht="21.6" x14ac:dyDescent="0.55000000000000004">
      <c r="A38" s="21" t="s">
        <v>135</v>
      </c>
      <c r="B38" s="38">
        <v>-27450</v>
      </c>
      <c r="C38" s="38"/>
      <c r="D38" s="38">
        <v>-44213</v>
      </c>
      <c r="E38" s="38"/>
      <c r="F38" s="38">
        <v>-27450</v>
      </c>
      <c r="G38" s="38"/>
      <c r="H38" s="38">
        <v>-44213</v>
      </c>
    </row>
    <row r="39" spans="1:8" ht="21.6" x14ac:dyDescent="0.55000000000000004">
      <c r="A39" s="118" t="s">
        <v>152</v>
      </c>
      <c r="B39" s="38">
        <v>-16</v>
      </c>
      <c r="C39" s="38"/>
      <c r="D39" s="46">
        <v>0</v>
      </c>
      <c r="E39" s="38"/>
      <c r="F39" s="38">
        <v>-16</v>
      </c>
      <c r="G39" s="38"/>
      <c r="H39" s="46">
        <v>0</v>
      </c>
    </row>
    <row r="40" spans="1:8" ht="21.6" x14ac:dyDescent="0.55000000000000004">
      <c r="A40" s="21" t="s">
        <v>60</v>
      </c>
      <c r="B40" s="46">
        <v>613</v>
      </c>
      <c r="C40" s="1"/>
      <c r="D40" s="46">
        <v>0</v>
      </c>
      <c r="E40" s="1"/>
      <c r="F40" s="46">
        <v>613</v>
      </c>
      <c r="G40" s="1"/>
      <c r="H40" s="46">
        <v>0</v>
      </c>
    </row>
    <row r="41" spans="1:8" ht="21.6" x14ac:dyDescent="0.55000000000000004">
      <c r="A41" s="21" t="s">
        <v>129</v>
      </c>
      <c r="B41" s="46">
        <v>770</v>
      </c>
      <c r="C41" s="1"/>
      <c r="D41" s="46">
        <v>1592</v>
      </c>
      <c r="E41" s="1"/>
      <c r="F41" s="46">
        <v>770</v>
      </c>
      <c r="G41" s="1"/>
      <c r="H41" s="46">
        <v>1592</v>
      </c>
    </row>
    <row r="42" spans="1:8" ht="22.2" x14ac:dyDescent="0.6">
      <c r="A42" s="11" t="s">
        <v>141</v>
      </c>
      <c r="B42" s="39">
        <f>SUM(B35:B41)</f>
        <v>-25393</v>
      </c>
      <c r="C42" s="63"/>
      <c r="D42" s="39">
        <f>SUM(D35:D41)</f>
        <v>257844</v>
      </c>
      <c r="E42" s="63"/>
      <c r="F42" s="39">
        <f>SUM(F35:F41)</f>
        <v>-25393</v>
      </c>
      <c r="G42" s="63"/>
      <c r="H42" s="39">
        <f>SUM(H35:H41)</f>
        <v>257844</v>
      </c>
    </row>
    <row r="43" spans="1:8" ht="21.6" x14ac:dyDescent="0.55000000000000004">
      <c r="A43" s="21"/>
      <c r="B43" s="59"/>
      <c r="C43" s="1"/>
      <c r="D43" s="59"/>
      <c r="E43" s="1"/>
      <c r="F43" s="59"/>
      <c r="G43" s="1"/>
      <c r="H43" s="59"/>
    </row>
    <row r="44" spans="1:8" ht="23.4" x14ac:dyDescent="0.6">
      <c r="A44" s="18" t="s">
        <v>0</v>
      </c>
      <c r="C44" s="60"/>
      <c r="E44" s="60"/>
      <c r="F44" s="60"/>
      <c r="G44" s="60"/>
      <c r="H44" s="60"/>
    </row>
    <row r="45" spans="1:8" ht="23.4" x14ac:dyDescent="0.6">
      <c r="A45" s="12" t="s">
        <v>122</v>
      </c>
      <c r="C45" s="60"/>
      <c r="E45" s="60"/>
      <c r="F45" s="60"/>
      <c r="G45" s="60"/>
      <c r="H45" s="60"/>
    </row>
    <row r="46" spans="1:8" ht="21.75" customHeight="1" x14ac:dyDescent="0.6">
      <c r="A46" s="12"/>
      <c r="C46" s="60"/>
      <c r="E46" s="60"/>
      <c r="F46" s="60"/>
      <c r="G46" s="60"/>
      <c r="H46" s="60"/>
    </row>
    <row r="47" spans="1:8" ht="21.75" customHeight="1" x14ac:dyDescent="0.6">
      <c r="A47" s="12"/>
      <c r="B47" s="123" t="s">
        <v>2</v>
      </c>
      <c r="C47" s="123"/>
      <c r="D47" s="123"/>
      <c r="E47" s="60"/>
      <c r="F47" s="60"/>
      <c r="G47" s="60"/>
      <c r="H47" s="60"/>
    </row>
    <row r="48" spans="1:8" ht="21.75" customHeight="1" x14ac:dyDescent="0.6">
      <c r="A48" s="12"/>
      <c r="B48" s="123" t="s">
        <v>3</v>
      </c>
      <c r="C48" s="123"/>
      <c r="D48" s="123"/>
      <c r="E48" s="3"/>
      <c r="F48" s="123" t="s">
        <v>4</v>
      </c>
      <c r="G48" s="123"/>
      <c r="H48" s="123"/>
    </row>
    <row r="49" spans="1:8" ht="23.4" x14ac:dyDescent="0.6">
      <c r="A49" s="12"/>
      <c r="B49" s="124" t="s">
        <v>53</v>
      </c>
      <c r="C49" s="124"/>
      <c r="D49" s="124"/>
      <c r="E49" s="3"/>
      <c r="F49" s="124" t="s">
        <v>53</v>
      </c>
      <c r="G49" s="124"/>
      <c r="H49" s="124"/>
    </row>
    <row r="50" spans="1:8" ht="21.75" customHeight="1" x14ac:dyDescent="0.6">
      <c r="A50" s="12"/>
      <c r="B50" s="124" t="s">
        <v>123</v>
      </c>
      <c r="C50" s="124"/>
      <c r="D50" s="124"/>
      <c r="E50" s="3"/>
      <c r="F50" s="124" t="s">
        <v>123</v>
      </c>
      <c r="G50" s="124"/>
      <c r="H50" s="124"/>
    </row>
    <row r="51" spans="1:8" ht="21.75" customHeight="1" x14ac:dyDescent="0.6">
      <c r="A51" s="12"/>
      <c r="B51" s="2">
        <v>2566</v>
      </c>
      <c r="C51" s="2"/>
      <c r="D51" s="2">
        <v>2565</v>
      </c>
      <c r="E51" s="2"/>
      <c r="F51" s="2">
        <v>2566</v>
      </c>
      <c r="G51" s="2"/>
      <c r="H51" s="2">
        <v>2565</v>
      </c>
    </row>
    <row r="52" spans="1:8" ht="21.75" customHeight="1" x14ac:dyDescent="0.6">
      <c r="A52" s="12"/>
      <c r="B52" s="126" t="s">
        <v>9</v>
      </c>
      <c r="C52" s="126"/>
      <c r="D52" s="126"/>
      <c r="E52" s="126"/>
      <c r="F52" s="126"/>
      <c r="G52" s="126"/>
      <c r="H52" s="126"/>
    </row>
    <row r="53" spans="1:8" ht="21.75" customHeight="1" x14ac:dyDescent="0.6">
      <c r="A53" s="9" t="s">
        <v>136</v>
      </c>
      <c r="B53" s="38"/>
      <c r="C53" s="38"/>
      <c r="D53" s="38"/>
      <c r="E53" s="38"/>
      <c r="F53" s="38"/>
      <c r="G53" s="38"/>
      <c r="H53" s="38"/>
    </row>
    <row r="54" spans="1:8" ht="21.75" customHeight="1" x14ac:dyDescent="0.55000000000000004">
      <c r="A54" s="21" t="s">
        <v>144</v>
      </c>
      <c r="B54" s="38">
        <v>-150000</v>
      </c>
      <c r="C54" s="1"/>
      <c r="D54" s="102">
        <v>0</v>
      </c>
      <c r="E54" s="57"/>
      <c r="F54" s="38">
        <v>-150000</v>
      </c>
      <c r="G54" s="57"/>
      <c r="H54" s="38">
        <v>0</v>
      </c>
    </row>
    <row r="55" spans="1:8" ht="21.6" x14ac:dyDescent="0.55000000000000004">
      <c r="A55" s="21" t="s">
        <v>137</v>
      </c>
      <c r="B55" s="38">
        <v>-404</v>
      </c>
      <c r="C55" s="38"/>
      <c r="D55" s="38">
        <v>-139</v>
      </c>
      <c r="E55" s="38"/>
      <c r="F55" s="38">
        <v>-404</v>
      </c>
      <c r="G55" s="38"/>
      <c r="H55" s="38">
        <v>-139</v>
      </c>
    </row>
    <row r="56" spans="1:8" ht="22.2" x14ac:dyDescent="0.6">
      <c r="A56" s="11" t="s">
        <v>147</v>
      </c>
      <c r="B56" s="39">
        <f>SUM(B54:B55)</f>
        <v>-150404</v>
      </c>
      <c r="C56" s="63"/>
      <c r="D56" s="39">
        <f>SUM(D54:D55)</f>
        <v>-139</v>
      </c>
      <c r="E56" s="63"/>
      <c r="F56" s="39">
        <f>SUM(F54:F55)</f>
        <v>-150404</v>
      </c>
      <c r="G56" s="63"/>
      <c r="H56" s="39">
        <f>SUM(H54:H55)</f>
        <v>-139</v>
      </c>
    </row>
    <row r="57" spans="1:8" ht="22.2" x14ac:dyDescent="0.6">
      <c r="A57" s="11"/>
      <c r="B57" s="63"/>
      <c r="C57" s="63"/>
      <c r="D57" s="63"/>
      <c r="E57" s="63"/>
      <c r="F57" s="63"/>
      <c r="G57" s="63"/>
      <c r="H57" s="63"/>
    </row>
    <row r="58" spans="1:8" ht="22.2" x14ac:dyDescent="0.6">
      <c r="A58" s="11" t="s">
        <v>142</v>
      </c>
      <c r="B58" s="63">
        <f>SUM(B32,B42,B56)</f>
        <v>20824</v>
      </c>
      <c r="C58" s="63" t="e">
        <f>#REF!+C42+C56</f>
        <v>#REF!</v>
      </c>
      <c r="D58" s="63">
        <f>SUM(D32,D42,D56)</f>
        <v>114652</v>
      </c>
      <c r="E58" s="63"/>
      <c r="F58" s="63">
        <f>SUM(F32,F42,F56)</f>
        <v>20824</v>
      </c>
      <c r="G58" s="63" t="e">
        <f>#REF!+G42+G56</f>
        <v>#REF!</v>
      </c>
      <c r="H58" s="63">
        <f>SUM(H32,H42,H56)</f>
        <v>114652</v>
      </c>
    </row>
    <row r="59" spans="1:8" ht="21.6" x14ac:dyDescent="0.55000000000000004">
      <c r="A59" s="21" t="s">
        <v>138</v>
      </c>
      <c r="B59" s="41">
        <v>209934</v>
      </c>
      <c r="C59" s="38"/>
      <c r="D59" s="41">
        <v>295043</v>
      </c>
      <c r="E59" s="38"/>
      <c r="F59" s="41">
        <v>209934</v>
      </c>
      <c r="G59" s="38"/>
      <c r="H59" s="41">
        <v>295043</v>
      </c>
    </row>
    <row r="60" spans="1:8" ht="22.8" thickBot="1" x14ac:dyDescent="0.65">
      <c r="A60" s="11" t="s">
        <v>139</v>
      </c>
      <c r="B60" s="42">
        <f>SUM(B58:B59)</f>
        <v>230758</v>
      </c>
      <c r="C60" s="63"/>
      <c r="D60" s="42">
        <f>SUM(D58:D59)</f>
        <v>409695</v>
      </c>
      <c r="E60" s="63"/>
      <c r="F60" s="42">
        <f>SUM(F58:F59)</f>
        <v>230758</v>
      </c>
      <c r="G60" s="63"/>
      <c r="H60" s="42">
        <f>SUM(H58:H59)</f>
        <v>409695</v>
      </c>
    </row>
    <row r="61" spans="1:8" ht="22.2" thickTop="1" x14ac:dyDescent="0.55000000000000004">
      <c r="A61" s="21"/>
      <c r="B61" s="36"/>
      <c r="D61" s="36"/>
      <c r="F61" s="65"/>
      <c r="G61" s="1"/>
      <c r="H61" s="65"/>
    </row>
    <row r="62" spans="1:8" ht="21.6" x14ac:dyDescent="0.55000000000000004"/>
    <row r="63" spans="1:8" ht="13.5" customHeight="1" x14ac:dyDescent="0.55000000000000004"/>
    <row r="84" spans="5:8" ht="21.75" customHeight="1" x14ac:dyDescent="0.55000000000000004">
      <c r="E84" s="58"/>
      <c r="F84" s="58"/>
      <c r="G84" s="58"/>
      <c r="H84" s="58"/>
    </row>
    <row r="88" spans="5:8" ht="21.75" customHeight="1" x14ac:dyDescent="0.55000000000000004">
      <c r="F88" s="30"/>
      <c r="H88" s="30"/>
    </row>
    <row r="92" spans="5:8" ht="21.75" customHeight="1" x14ac:dyDescent="0.55000000000000004">
      <c r="F92" s="74"/>
      <c r="H92" s="74"/>
    </row>
  </sheetData>
  <mergeCells count="16">
    <mergeCell ref="B50:D50"/>
    <mergeCell ref="F50:H50"/>
    <mergeCell ref="B52:H52"/>
    <mergeCell ref="B47:D47"/>
    <mergeCell ref="B48:D48"/>
    <mergeCell ref="F48:H48"/>
    <mergeCell ref="B49:D49"/>
    <mergeCell ref="F49:H49"/>
    <mergeCell ref="B4:D4"/>
    <mergeCell ref="B9:H9"/>
    <mergeCell ref="B5:D5"/>
    <mergeCell ref="F5:H5"/>
    <mergeCell ref="B6:D6"/>
    <mergeCell ref="F6:H6"/>
    <mergeCell ref="B7:D7"/>
    <mergeCell ref="F7:H7"/>
  </mergeCells>
  <pageMargins left="0.7" right="0.7" top="0.48" bottom="0.5" header="0.5" footer="0.5"/>
  <pageSetup paperSize="9" scale="80" firstPageNumber="9" fitToWidth="0" fitToHeight="0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3" max="7" man="1"/>
  </rowBreaks>
  <ignoredErrors>
    <ignoredError sqref="D58:F58" evalError="1"/>
    <ignoredError sqref="C58 G58" evalError="1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5" ma:contentTypeDescription="Create a new document." ma:contentTypeScope="" ma:versionID="a6ed80766b749f098d1ee9803fbbc7ae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0c8418365b7821ea969111d462424a2f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476D5C-0949-45B0-B7AB-0EFB09160E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A992DA-7A8B-4575-A5C3-547E948894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FS-3-4</vt:lpstr>
      <vt:lpstr>PL 5-6</vt:lpstr>
      <vt:lpstr>งบเปลี่ยนแปลง-7</vt:lpstr>
      <vt:lpstr>งบเปลี่ยนแปลง-8</vt:lpstr>
      <vt:lpstr>CF-9-10</vt:lpstr>
      <vt:lpstr>'CF-9-10'!Print_Area</vt:lpstr>
      <vt:lpstr>'FS-3-4'!Print_Area</vt:lpstr>
      <vt:lpstr>'PL 5-6'!Print_Area</vt:lpstr>
      <vt:lpstr>'งบเปลี่ยนแปลง-7'!Print_Area</vt:lpstr>
      <vt:lpstr>'งบเปลี่ยนแปลง-8'!Print_Area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nurapeevachareewan</dc:creator>
  <cp:keywords/>
  <dc:description/>
  <cp:lastModifiedBy>Sivasiriyangkool, Ravipa</cp:lastModifiedBy>
  <cp:revision/>
  <cp:lastPrinted>2023-08-11T09:33:10Z</cp:lastPrinted>
  <dcterms:created xsi:type="dcterms:W3CDTF">2005-02-20T11:46:17Z</dcterms:created>
  <dcterms:modified xsi:type="dcterms:W3CDTF">2023-08-15T10:44:49Z</dcterms:modified>
  <cp:category/>
  <cp:contentStatus/>
</cp:coreProperties>
</file>